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tabRatio="59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<sst xmlns="http://schemas.openxmlformats.org/spreadsheetml/2006/main" count="160" uniqueCount="102">
  <si>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</si>
  <si>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</si>
  <si>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</si>
  <si>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</si>
  <si>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</si>
  <si>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</si>
  <si>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</si>
  <si>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</si>
  <si>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</si>
  <si>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</si>
  <si>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</si>
  <si>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</si>
  <si>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</si>
  <si>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</si>
  <si>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Номера календарных недель</t>
  </si>
  <si>
    <t>обязательная</t>
  </si>
  <si>
    <t>самостоятельная</t>
  </si>
  <si>
    <t>Физическая культура</t>
  </si>
  <si>
    <t>Профессиональные модули</t>
  </si>
  <si>
    <t>Профессиональный цикл</t>
  </si>
  <si>
    <t>П.00</t>
  </si>
  <si>
    <t>ПМ.00</t>
  </si>
  <si>
    <t>ПМ.03</t>
  </si>
  <si>
    <t>Всего часов в неделю</t>
  </si>
  <si>
    <t>Обязательная аудиторная нагрузка</t>
  </si>
  <si>
    <t>Самостоятельная работа</t>
  </si>
  <si>
    <t>УТВЕРЖДАЮ</t>
  </si>
  <si>
    <t>Головко А.П.</t>
  </si>
  <si>
    <t xml:space="preserve">Заместитель директора по УПР      </t>
  </si>
  <si>
    <t>Р.Р. Мунасыпов</t>
  </si>
  <si>
    <t>Директор ГАПОУ "Шарлыкский технический техникум"</t>
  </si>
  <si>
    <t>ПМ.04</t>
  </si>
  <si>
    <t>МДК.04.01</t>
  </si>
  <si>
    <t>МДК.03.01</t>
  </si>
  <si>
    <t>Заместитель по ООД</t>
  </si>
  <si>
    <t>Н.Б.Бледных</t>
  </si>
  <si>
    <t>ОГСЭ.00</t>
  </si>
  <si>
    <t xml:space="preserve">Общий гуманитарный и социально-экономический цикл </t>
  </si>
  <si>
    <t>ОГСЭ.03</t>
  </si>
  <si>
    <t>Иностранный язык</t>
  </si>
  <si>
    <t>ОГСЭ.04</t>
  </si>
  <si>
    <t>ОП.00</t>
  </si>
  <si>
    <t>Общепрофессиональные дисциплины</t>
  </si>
  <si>
    <t>Уголовный процесс</t>
  </si>
  <si>
    <t>ПМ. 02</t>
  </si>
  <si>
    <t>Архивное дело в суде</t>
  </si>
  <si>
    <t>МДК.02.01</t>
  </si>
  <si>
    <t>Информатизация деятельности суда</t>
  </si>
  <si>
    <t>Информационные технологии в деятельности суда</t>
  </si>
  <si>
    <t>МДК 03.02</t>
  </si>
  <si>
    <t>Информационные системы судопроизводства</t>
  </si>
  <si>
    <t>Судебная статистика</t>
  </si>
  <si>
    <t>Группа № 66 3  курс</t>
  </si>
  <si>
    <t>Уголовное право</t>
  </si>
  <si>
    <t>ОП.06</t>
  </si>
  <si>
    <t>ОП.027</t>
  </si>
  <si>
    <t>ОП.09</t>
  </si>
  <si>
    <t>ОП. 10</t>
  </si>
  <si>
    <t>ОП.11</t>
  </si>
  <si>
    <t>Трудовое право</t>
  </si>
  <si>
    <t>Управление персоналом</t>
  </si>
  <si>
    <t>Арбитражный процесс</t>
  </si>
  <si>
    <t>ПП.02</t>
  </si>
  <si>
    <t>Производственная практика 02</t>
  </si>
  <si>
    <t>УП. 03</t>
  </si>
  <si>
    <t>ПП. 03</t>
  </si>
  <si>
    <t>Учебная практика 03</t>
  </si>
  <si>
    <t>Производственная практика 03</t>
  </si>
  <si>
    <t>МДК 04.02</t>
  </si>
  <si>
    <t>Организация службы судебной статистика в судах</t>
  </si>
  <si>
    <t>УП. 04</t>
  </si>
  <si>
    <t>ПП. 04</t>
  </si>
  <si>
    <t>Учебная практика 04</t>
  </si>
  <si>
    <t>Производственная практика 05</t>
  </si>
  <si>
    <t>ПМ.05</t>
  </si>
  <si>
    <t>Обеспечение исполнения решений суда</t>
  </si>
  <si>
    <t>Исполнительное производство</t>
  </si>
  <si>
    <t>МДК.05.02</t>
  </si>
  <si>
    <t>Правовые основы организации деятельности судебных приставов</t>
  </si>
  <si>
    <t>МДК 05.01</t>
  </si>
  <si>
    <t>УП.05</t>
  </si>
  <si>
    <t>Учебная практика 05</t>
  </si>
  <si>
    <t>ПП.05</t>
  </si>
  <si>
    <t>ПП</t>
  </si>
  <si>
    <t>Преддипломная практика</t>
  </si>
  <si>
    <t>ГИА</t>
  </si>
  <si>
    <t>Государственная итоговая аттестация</t>
  </si>
  <si>
    <t>28.08-03.09</t>
  </si>
  <si>
    <t>25.09-01.10</t>
  </si>
  <si>
    <t>30.10-05.11</t>
  </si>
  <si>
    <t>27.11-03.12</t>
  </si>
  <si>
    <t>25.12-31.12</t>
  </si>
  <si>
    <t>29.01-04.02</t>
  </si>
  <si>
    <t>26.02-03.03</t>
  </si>
  <si>
    <t>25.03-31.03</t>
  </si>
  <si>
    <t>29.04-05.05</t>
  </si>
  <si>
    <t>27.05-02.06</t>
  </si>
  <si>
    <t>24.06-30.06</t>
  </si>
  <si>
    <t>МДК02.02</t>
  </si>
  <si>
    <t>Организация работы архива в суде</t>
  </si>
  <si>
    <t>УП.02</t>
  </si>
  <si>
    <t>Учебная практика 02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</si>
</sst>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2"/>
      <name val="Times New Roman"/>
      <family val="1"/>
    </font>
    <font>
      <b/>
      <sz val="28"/>
      <name val="Times New Roman"/>
      <family val="1"/>
    </font>
    <font>
      <sz val="8"/>
      <color indexed="8"/>
      <name val="Tahom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1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left" vertical="top"/>
    </xf>
    <xf numFmtId="0" fontId="13" fillId="33" borderId="10" xfId="0" applyFont="1" applyFill="1" applyBorder="1" applyAlignment="1">
      <alignment shrinkToFit="1"/>
    </xf>
    <xf numFmtId="0" fontId="13" fillId="33" borderId="12" xfId="0" applyFont="1" applyFill="1" applyBorder="1" applyAlignment="1">
      <alignment shrinkToFit="1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/>
    </xf>
    <xf numFmtId="0" fontId="13" fillId="33" borderId="13" xfId="0" applyFont="1" applyFill="1" applyBorder="1" applyAlignment="1">
      <alignment shrinkToFit="1"/>
    </xf>
    <xf numFmtId="0" fontId="13" fillId="33" borderId="13" xfId="0" applyFont="1" applyFill="1" applyBorder="1" applyAlignment="1">
      <alignment wrapText="1" shrinkToFit="1"/>
    </xf>
    <xf numFmtId="0" fontId="13" fillId="33" borderId="10" xfId="0" applyFont="1" applyFill="1" applyBorder="1" applyAlignment="1">
      <alignment wrapText="1" shrinkToFit="1"/>
    </xf>
    <xf numFmtId="0" fontId="13" fillId="33" borderId="12" xfId="0" applyFont="1" applyFill="1" applyBorder="1" applyAlignment="1">
      <alignment wrapText="1" shrinkToFit="1"/>
    </xf>
    <xf numFmtId="0" fontId="13" fillId="33" borderId="12" xfId="0" applyFont="1" applyFill="1" applyBorder="1" applyAlignment="1">
      <alignment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top"/>
    </xf>
    <xf numFmtId="0" fontId="15" fillId="33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/>
    </xf>
    <xf numFmtId="0" fontId="3" fillId="13" borderId="10" xfId="0" applyFont="1" applyFill="1" applyBorder="1" applyAlignment="1">
      <alignment textRotation="90"/>
    </xf>
    <xf numFmtId="172" fontId="3" fillId="19" borderId="10" xfId="0" applyNumberFormat="1" applyFont="1" applyFill="1" applyBorder="1" applyAlignment="1">
      <alignment horizontal="center" textRotation="90"/>
    </xf>
    <xf numFmtId="172" fontId="3" fillId="19" borderId="10" xfId="0" applyNumberFormat="1" applyFont="1" applyFill="1" applyBorder="1" applyAlignment="1">
      <alignment horizontal="right" vertical="center" textRotation="90"/>
    </xf>
    <xf numFmtId="0" fontId="3" fillId="19" borderId="10" xfId="0" applyFont="1" applyFill="1" applyBorder="1" applyAlignment="1">
      <alignment textRotation="90"/>
    </xf>
    <xf numFmtId="0" fontId="3" fillId="34" borderId="10" xfId="0" applyFont="1" applyFill="1" applyBorder="1" applyAlignment="1">
      <alignment textRotation="90"/>
    </xf>
    <xf numFmtId="16" fontId="3" fillId="35" borderId="10" xfId="0" applyNumberFormat="1" applyFont="1" applyFill="1" applyBorder="1" applyAlignment="1">
      <alignment vertical="center" textRotation="90"/>
    </xf>
    <xf numFmtId="0" fontId="3" fillId="35" borderId="10" xfId="0" applyFont="1" applyFill="1" applyBorder="1" applyAlignment="1">
      <alignment textRotation="90"/>
    </xf>
    <xf numFmtId="0" fontId="3" fillId="16" borderId="10" xfId="0" applyFont="1" applyFill="1" applyBorder="1" applyAlignment="1">
      <alignment textRotation="90"/>
    </xf>
    <xf numFmtId="0" fontId="3" fillId="16" borderId="10" xfId="0" applyFont="1" applyFill="1" applyBorder="1" applyAlignment="1">
      <alignment horizontal="center" vertical="center" textRotation="90"/>
    </xf>
    <xf numFmtId="0" fontId="15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13" fillId="34" borderId="13" xfId="0" applyFont="1" applyFill="1" applyBorder="1" applyAlignment="1">
      <alignment shrinkToFit="1"/>
    </xf>
    <xf numFmtId="0" fontId="19" fillId="34" borderId="10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 vertical="center"/>
    </xf>
    <xf numFmtId="1" fontId="16" fillId="34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16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0" xfId="0" applyFont="1" applyFill="1" applyBorder="1" applyAlignment="1">
      <alignment textRotation="255"/>
    </xf>
    <xf numFmtId="0" fontId="13" fillId="33" borderId="12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1" fontId="15" fillId="33" borderId="10" xfId="0" applyNumberFormat="1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 vertical="center"/>
    </xf>
    <xf numFmtId="0" fontId="16" fillId="17" borderId="10" xfId="0" applyFont="1" applyFill="1" applyBorder="1" applyAlignment="1">
      <alignment horizontal="center" vertical="center"/>
    </xf>
    <xf numFmtId="0" fontId="17" fillId="17" borderId="10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 textRotation="90"/>
    </xf>
    <xf numFmtId="0" fontId="13" fillId="17" borderId="10" xfId="0" applyFont="1" applyFill="1" applyBorder="1" applyAlignment="1">
      <alignment shrinkToFit="1"/>
    </xf>
    <xf numFmtId="0" fontId="20" fillId="17" borderId="10" xfId="0" applyFont="1" applyFill="1" applyBorder="1" applyAlignment="1">
      <alignment horizontal="center" vertical="center" textRotation="90"/>
    </xf>
    <xf numFmtId="0" fontId="19" fillId="17" borderId="10" xfId="0" applyFont="1" applyFill="1" applyBorder="1" applyAlignment="1">
      <alignment horizontal="center" vertical="center"/>
    </xf>
    <xf numFmtId="0" fontId="13" fillId="17" borderId="10" xfId="0" applyFont="1" applyFill="1" applyBorder="1" applyAlignment="1">
      <alignment wrapText="1"/>
    </xf>
    <xf numFmtId="0" fontId="13" fillId="17" borderId="10" xfId="0" applyFont="1" applyFill="1" applyBorder="1" applyAlignment="1">
      <alignment/>
    </xf>
    <xf numFmtId="0" fontId="2" fillId="17" borderId="1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/>
    </xf>
    <xf numFmtId="0" fontId="13" fillId="17" borderId="13" xfId="0" applyFont="1" applyFill="1" applyBorder="1" applyAlignment="1">
      <alignment shrinkToFit="1"/>
    </xf>
    <xf numFmtId="0" fontId="13" fillId="17" borderId="13" xfId="0" applyFont="1" applyFill="1" applyBorder="1" applyAlignment="1">
      <alignment/>
    </xf>
    <xf numFmtId="0" fontId="13" fillId="34" borderId="10" xfId="0" applyFont="1" applyFill="1" applyBorder="1" applyAlignment="1">
      <alignment horizontal="center" vertical="center"/>
    </xf>
    <xf numFmtId="0" fontId="22" fillId="17" borderId="10" xfId="0" applyFont="1" applyFill="1" applyBorder="1" applyAlignment="1">
      <alignment horizontal="center" vertical="center"/>
    </xf>
    <xf numFmtId="0" fontId="63" fillId="17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 vertical="center" textRotation="90"/>
    </xf>
    <xf numFmtId="0" fontId="13" fillId="35" borderId="10" xfId="0" applyFont="1" applyFill="1" applyBorder="1" applyAlignment="1">
      <alignment wrapText="1"/>
    </xf>
    <xf numFmtId="0" fontId="64" fillId="17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34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 vertical="top"/>
    </xf>
    <xf numFmtId="0" fontId="15" fillId="33" borderId="11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top"/>
    </xf>
    <xf numFmtId="0" fontId="15" fillId="34" borderId="14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3" fillId="19" borderId="1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172" fontId="13" fillId="19" borderId="10" xfId="0" applyNumberFormat="1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72" fontId="13" fillId="19" borderId="12" xfId="0" applyNumberFormat="1" applyFont="1" applyFill="1" applyBorder="1" applyAlignment="1">
      <alignment horizontal="center" vertical="center"/>
    </xf>
    <xf numFmtId="172" fontId="13" fillId="19" borderId="18" xfId="0" applyNumberFormat="1" applyFont="1" applyFill="1" applyBorder="1" applyAlignment="1">
      <alignment horizontal="center" vertical="center"/>
    </xf>
    <xf numFmtId="172" fontId="13" fillId="19" borderId="13" xfId="0" applyNumberFormat="1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0" fontId="61" fillId="34" borderId="11" xfId="0" applyFont="1" applyFill="1" applyBorder="1" applyAlignment="1">
      <alignment horizontal="left" vertical="top"/>
    </xf>
    <xf numFmtId="172" fontId="13" fillId="0" borderId="10" xfId="0" applyNumberFormat="1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/>
    </xf>
    <xf numFmtId="0" fontId="15" fillId="33" borderId="10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7"/>
  <sheetViews>
    <sheetView tabSelected="1" zoomScale="59" zoomScaleNormal="59" zoomScalePageLayoutView="178" workbookViewId="0" topLeftCell="A22">
      <selection activeCell="AO65" sqref="AO65"/>
    </sheetView>
  </sheetViews>
  <sheetFormatPr defaultColWidth="9.140625" defaultRowHeight="15"/>
  <cols>
    <col min="1" max="1" width="13.00390625" style="0" customWidth="1"/>
    <col min="2" max="2" width="40.7109375" style="0" customWidth="1"/>
    <col min="3" max="3" width="25.7109375" style="0" customWidth="1"/>
    <col min="4" max="16" width="4.7109375" style="0" customWidth="1"/>
    <col min="17" max="17" width="5.7109375" style="0" customWidth="1"/>
    <col min="18" max="22" width="4.7109375" style="0" customWidth="1"/>
    <col min="23" max="25" width="4.8515625" style="0" customWidth="1"/>
    <col min="26" max="26" width="5.7109375" style="0" customWidth="1"/>
    <col min="27" max="49" width="4.7109375" style="0" customWidth="1"/>
  </cols>
  <sheetData>
    <row r="1" spans="1:2" ht="18.75">
      <c r="A1" s="26" t="s">
        <v>26</v>
      </c>
      <c r="B1" s="26"/>
    </row>
    <row r="2" spans="1:25" ht="18.75">
      <c r="A2" s="26" t="s">
        <v>30</v>
      </c>
      <c r="B2" s="26"/>
      <c r="Q2" s="147" t="s">
        <v>52</v>
      </c>
      <c r="R2" s="148"/>
      <c r="S2" s="148"/>
      <c r="T2" s="148"/>
      <c r="U2" s="148"/>
      <c r="V2" s="148"/>
      <c r="W2" s="148"/>
      <c r="X2" s="148"/>
      <c r="Y2" s="51"/>
    </row>
    <row r="3" spans="1:25" ht="18.75">
      <c r="A3" s="26" t="s">
        <v>27</v>
      </c>
      <c r="B3" s="26"/>
      <c r="Q3" s="148"/>
      <c r="R3" s="148"/>
      <c r="S3" s="148"/>
      <c r="T3" s="148"/>
      <c r="U3" s="148"/>
      <c r="V3" s="148"/>
      <c r="W3" s="148"/>
      <c r="X3" s="148"/>
      <c r="Y3" s="51"/>
    </row>
    <row r="5" spans="1:49" ht="75" customHeight="1">
      <c r="A5" s="158" t="s">
        <v>0</v>
      </c>
      <c r="B5" s="159" t="s">
        <v>1</v>
      </c>
      <c r="C5" s="165" t="s">
        <v>2</v>
      </c>
      <c r="D5" s="75" t="s">
        <v>87</v>
      </c>
      <c r="E5" s="170" t="s">
        <v>3</v>
      </c>
      <c r="F5" s="170"/>
      <c r="G5" s="170"/>
      <c r="H5" s="76" t="s">
        <v>88</v>
      </c>
      <c r="I5" s="173" t="s">
        <v>4</v>
      </c>
      <c r="J5" s="174"/>
      <c r="K5" s="174"/>
      <c r="L5" s="175"/>
      <c r="M5" s="77" t="s">
        <v>89</v>
      </c>
      <c r="N5" s="164" t="s">
        <v>5</v>
      </c>
      <c r="O5" s="164"/>
      <c r="P5" s="164"/>
      <c r="Q5" s="74" t="s">
        <v>90</v>
      </c>
      <c r="R5" s="160" t="s">
        <v>6</v>
      </c>
      <c r="S5" s="160"/>
      <c r="T5" s="160"/>
      <c r="U5" s="79" t="s">
        <v>91</v>
      </c>
      <c r="V5" s="160" t="s">
        <v>7</v>
      </c>
      <c r="W5" s="160"/>
      <c r="X5" s="160"/>
      <c r="Y5" s="160"/>
      <c r="Z5" s="80" t="s">
        <v>92</v>
      </c>
      <c r="AA5" s="160" t="s">
        <v>8</v>
      </c>
      <c r="AB5" s="160"/>
      <c r="AC5" s="160"/>
      <c r="AD5" s="81" t="s">
        <v>93</v>
      </c>
      <c r="AE5" s="171" t="s">
        <v>9</v>
      </c>
      <c r="AF5" s="171"/>
      <c r="AG5" s="171"/>
      <c r="AH5" s="82" t="s">
        <v>94</v>
      </c>
      <c r="AI5" s="171" t="s">
        <v>10</v>
      </c>
      <c r="AJ5" s="171"/>
      <c r="AK5" s="171"/>
      <c r="AL5" s="171"/>
      <c r="AM5" s="81" t="s">
        <v>95</v>
      </c>
      <c r="AN5" s="171" t="s">
        <v>11</v>
      </c>
      <c r="AO5" s="171"/>
      <c r="AP5" s="171"/>
      <c r="AQ5" s="78" t="s">
        <v>96</v>
      </c>
      <c r="AR5" s="172" t="s">
        <v>12</v>
      </c>
      <c r="AS5" s="172"/>
      <c r="AT5" s="172"/>
      <c r="AU5" s="78" t="s">
        <v>97</v>
      </c>
      <c r="AV5" s="172" t="s">
        <v>13</v>
      </c>
      <c r="AW5" s="172"/>
    </row>
    <row r="6" spans="1:49" ht="18.75">
      <c r="A6" s="158"/>
      <c r="B6" s="159"/>
      <c r="C6" s="166"/>
      <c r="D6" s="168" t="s">
        <v>14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</row>
    <row r="7" spans="1:49" ht="18.75">
      <c r="A7" s="158"/>
      <c r="B7" s="159"/>
      <c r="C7" s="166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</row>
    <row r="8" spans="1:49" ht="18.75">
      <c r="A8" s="158"/>
      <c r="B8" s="159"/>
      <c r="C8" s="167"/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37">
        <v>10</v>
      </c>
      <c r="N8" s="56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29">
        <v>23</v>
      </c>
      <c r="AA8" s="30">
        <v>24</v>
      </c>
      <c r="AB8" s="30">
        <v>25</v>
      </c>
      <c r="AC8" s="30">
        <v>26</v>
      </c>
      <c r="AD8" s="30">
        <v>27</v>
      </c>
      <c r="AE8" s="30">
        <v>28</v>
      </c>
      <c r="AF8" s="30">
        <v>29</v>
      </c>
      <c r="AG8" s="30">
        <v>30</v>
      </c>
      <c r="AH8" s="30">
        <v>31</v>
      </c>
      <c r="AI8" s="30">
        <v>32</v>
      </c>
      <c r="AJ8" s="30">
        <v>33</v>
      </c>
      <c r="AK8" s="30">
        <v>34</v>
      </c>
      <c r="AL8" s="30">
        <v>35</v>
      </c>
      <c r="AM8" s="30">
        <v>36</v>
      </c>
      <c r="AN8" s="30">
        <v>37</v>
      </c>
      <c r="AO8" s="30">
        <v>38</v>
      </c>
      <c r="AP8" s="30">
        <v>39</v>
      </c>
      <c r="AQ8" s="30">
        <v>40</v>
      </c>
      <c r="AR8" s="30">
        <v>41</v>
      </c>
      <c r="AS8" s="30">
        <v>42</v>
      </c>
      <c r="AT8" s="30">
        <v>43</v>
      </c>
      <c r="AU8" s="30">
        <v>44</v>
      </c>
      <c r="AV8" s="30">
        <v>45</v>
      </c>
      <c r="AW8" s="30">
        <v>46</v>
      </c>
    </row>
    <row r="9" spans="1:49" ht="18.75">
      <c r="A9" s="149" t="s">
        <v>36</v>
      </c>
      <c r="B9" s="176" t="s">
        <v>37</v>
      </c>
      <c r="C9" s="57" t="s">
        <v>15</v>
      </c>
      <c r="D9" s="102"/>
      <c r="E9" s="102"/>
      <c r="F9" s="102"/>
      <c r="G9" s="102"/>
      <c r="H9" s="111"/>
      <c r="I9" s="102"/>
      <c r="J9" s="102"/>
      <c r="K9" s="102"/>
      <c r="L9" s="102"/>
      <c r="M9" s="102"/>
      <c r="N9" s="102"/>
      <c r="O9" s="102"/>
      <c r="P9" s="102"/>
      <c r="Q9" s="102"/>
      <c r="R9" s="111"/>
      <c r="S9" s="111"/>
      <c r="T9" s="102"/>
      <c r="U9" s="102"/>
      <c r="V9" s="83"/>
      <c r="W9" s="84"/>
      <c r="X9" s="35"/>
      <c r="Y9" s="35"/>
      <c r="Z9" s="35"/>
      <c r="AA9" s="35"/>
      <c r="AB9" s="35"/>
      <c r="AC9" s="35"/>
      <c r="AD9" s="35"/>
      <c r="AE9" s="35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119"/>
      <c r="AQ9" s="119"/>
      <c r="AR9" s="119"/>
      <c r="AS9" s="120"/>
      <c r="AT9" s="121"/>
      <c r="AU9" s="121"/>
      <c r="AV9" s="49"/>
      <c r="AW9" s="49"/>
    </row>
    <row r="10" spans="1:49" ht="18.75">
      <c r="A10" s="149"/>
      <c r="B10" s="177"/>
      <c r="C10" s="57" t="s">
        <v>16</v>
      </c>
      <c r="D10" s="102"/>
      <c r="E10" s="102"/>
      <c r="F10" s="102"/>
      <c r="G10" s="102"/>
      <c r="H10" s="111"/>
      <c r="I10" s="102"/>
      <c r="J10" s="102"/>
      <c r="K10" s="102"/>
      <c r="L10" s="102"/>
      <c r="M10" s="102"/>
      <c r="N10" s="102"/>
      <c r="O10" s="102"/>
      <c r="P10" s="102"/>
      <c r="Q10" s="102"/>
      <c r="R10" s="111"/>
      <c r="S10" s="111"/>
      <c r="T10" s="102"/>
      <c r="U10" s="102"/>
      <c r="V10" s="83"/>
      <c r="W10" s="85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119"/>
      <c r="AQ10" s="119"/>
      <c r="AR10" s="119"/>
      <c r="AS10" s="119"/>
      <c r="AT10" s="123"/>
      <c r="AU10" s="123"/>
      <c r="AV10" s="131"/>
      <c r="AW10" s="49"/>
    </row>
    <row r="11" spans="1:49" ht="18.75">
      <c r="A11" s="143" t="s">
        <v>38</v>
      </c>
      <c r="B11" s="141" t="s">
        <v>39</v>
      </c>
      <c r="C11" s="57" t="s">
        <v>15</v>
      </c>
      <c r="D11" s="62">
        <v>2</v>
      </c>
      <c r="E11" s="58">
        <v>2</v>
      </c>
      <c r="F11" s="58">
        <v>2</v>
      </c>
      <c r="G11" s="58">
        <v>2</v>
      </c>
      <c r="H11" s="58">
        <v>2</v>
      </c>
      <c r="I11" s="58">
        <v>4</v>
      </c>
      <c r="J11" s="58">
        <v>4</v>
      </c>
      <c r="K11" s="58"/>
      <c r="L11" s="58">
        <v>4</v>
      </c>
      <c r="M11" s="58"/>
      <c r="N11" s="58"/>
      <c r="O11" s="58"/>
      <c r="P11" s="58"/>
      <c r="Q11" s="58">
        <v>4</v>
      </c>
      <c r="R11" s="58"/>
      <c r="S11" s="58"/>
      <c r="T11" s="59"/>
      <c r="U11" s="59">
        <v>4</v>
      </c>
      <c r="V11" s="128">
        <f>SUM(D11:U11)</f>
        <v>30</v>
      </c>
      <c r="W11" s="129"/>
      <c r="X11" s="58">
        <v>4</v>
      </c>
      <c r="Y11" s="58">
        <v>4</v>
      </c>
      <c r="Z11" s="58">
        <v>4</v>
      </c>
      <c r="AA11" s="58">
        <v>4</v>
      </c>
      <c r="AB11" s="58">
        <v>4</v>
      </c>
      <c r="AC11" s="58">
        <v>4</v>
      </c>
      <c r="AD11" s="58">
        <v>2</v>
      </c>
      <c r="AE11" s="58">
        <v>2</v>
      </c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122"/>
      <c r="AQ11" s="122"/>
      <c r="AR11" s="122"/>
      <c r="AS11" s="119"/>
      <c r="AT11" s="123"/>
      <c r="AU11" s="123"/>
      <c r="AV11" s="131">
        <f>SUM(X11:AU11)</f>
        <v>28</v>
      </c>
      <c r="AW11" s="49"/>
    </row>
    <row r="12" spans="1:49" ht="18.75">
      <c r="A12" s="144"/>
      <c r="B12" s="142"/>
      <c r="C12" s="57" t="s">
        <v>16</v>
      </c>
      <c r="D12" s="103"/>
      <c r="E12" s="103"/>
      <c r="F12" s="103"/>
      <c r="G12" s="103"/>
      <c r="H12" s="112"/>
      <c r="I12" s="103"/>
      <c r="J12" s="103"/>
      <c r="K12" s="103"/>
      <c r="L12" s="103"/>
      <c r="M12" s="103"/>
      <c r="N12" s="103"/>
      <c r="O12" s="103"/>
      <c r="P12" s="103"/>
      <c r="Q12" s="103"/>
      <c r="R12" s="112"/>
      <c r="S12" s="112"/>
      <c r="T12" s="103"/>
      <c r="U12" s="103"/>
      <c r="V12" s="86"/>
      <c r="W12" s="8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119"/>
      <c r="AQ12" s="119"/>
      <c r="AR12" s="119"/>
      <c r="AS12" s="119"/>
      <c r="AT12" s="123"/>
      <c r="AU12" s="123"/>
      <c r="AV12" s="131"/>
      <c r="AW12" s="49"/>
    </row>
    <row r="13" spans="1:49" ht="18.75">
      <c r="A13" s="143" t="s">
        <v>40</v>
      </c>
      <c r="B13" s="141" t="s">
        <v>17</v>
      </c>
      <c r="C13" s="57" t="s">
        <v>15</v>
      </c>
      <c r="D13" s="62"/>
      <c r="E13" s="58">
        <v>4</v>
      </c>
      <c r="F13" s="58">
        <v>2</v>
      </c>
      <c r="G13" s="58">
        <v>2</v>
      </c>
      <c r="H13" s="58">
        <v>2</v>
      </c>
      <c r="I13" s="58">
        <v>2</v>
      </c>
      <c r="J13" s="58">
        <v>2</v>
      </c>
      <c r="K13" s="58"/>
      <c r="L13" s="58">
        <v>2</v>
      </c>
      <c r="M13" s="58">
        <v>2</v>
      </c>
      <c r="N13" s="58">
        <v>2</v>
      </c>
      <c r="O13" s="58"/>
      <c r="P13" s="58"/>
      <c r="Q13" s="58">
        <v>2</v>
      </c>
      <c r="R13" s="58"/>
      <c r="S13" s="58">
        <v>2</v>
      </c>
      <c r="T13" s="59"/>
      <c r="U13" s="59">
        <v>2</v>
      </c>
      <c r="V13" s="86">
        <f>SUM(D13:U13)</f>
        <v>26</v>
      </c>
      <c r="W13" s="87"/>
      <c r="X13" s="58">
        <v>4</v>
      </c>
      <c r="Y13" s="58">
        <v>4</v>
      </c>
      <c r="Z13" s="58">
        <v>4</v>
      </c>
      <c r="AA13" s="58">
        <v>4</v>
      </c>
      <c r="AB13" s="58">
        <v>4</v>
      </c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122"/>
      <c r="AQ13" s="122"/>
      <c r="AR13" s="122"/>
      <c r="AS13" s="119"/>
      <c r="AT13" s="123"/>
      <c r="AU13" s="123"/>
      <c r="AV13" s="131">
        <f>SUM(X13:AU13)</f>
        <v>20</v>
      </c>
      <c r="AW13" s="49"/>
    </row>
    <row r="14" spans="1:49" ht="18.75">
      <c r="A14" s="144"/>
      <c r="B14" s="142"/>
      <c r="C14" s="57" t="s">
        <v>16</v>
      </c>
      <c r="D14" s="104"/>
      <c r="E14" s="104">
        <v>2</v>
      </c>
      <c r="F14" s="104">
        <v>2</v>
      </c>
      <c r="G14" s="104">
        <v>2</v>
      </c>
      <c r="H14" s="113">
        <v>2</v>
      </c>
      <c r="I14" s="104">
        <v>2</v>
      </c>
      <c r="J14" s="104">
        <v>2</v>
      </c>
      <c r="K14" s="104"/>
      <c r="L14" s="104">
        <v>2</v>
      </c>
      <c r="M14" s="104">
        <v>2</v>
      </c>
      <c r="N14" s="104"/>
      <c r="O14" s="104"/>
      <c r="P14" s="104"/>
      <c r="Q14" s="104">
        <v>2</v>
      </c>
      <c r="R14" s="113"/>
      <c r="S14" s="113">
        <v>2</v>
      </c>
      <c r="T14" s="104"/>
      <c r="U14" s="104">
        <v>2</v>
      </c>
      <c r="V14" s="99">
        <f>SUM(D14:U14)</f>
        <v>22</v>
      </c>
      <c r="W14" s="84"/>
      <c r="X14" s="53"/>
      <c r="Y14" s="53">
        <v>4</v>
      </c>
      <c r="Z14" s="53">
        <v>4</v>
      </c>
      <c r="AA14" s="53">
        <v>4</v>
      </c>
      <c r="AB14" s="53">
        <v>4</v>
      </c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124"/>
      <c r="AQ14" s="124"/>
      <c r="AR14" s="124"/>
      <c r="AS14" s="124"/>
      <c r="AT14" s="135"/>
      <c r="AU14" s="135"/>
      <c r="AV14" s="101">
        <f>SUM(X14:AU14)</f>
        <v>16</v>
      </c>
      <c r="AW14" s="49"/>
    </row>
    <row r="15" spans="1:49" ht="18.75">
      <c r="A15" s="162" t="s">
        <v>20</v>
      </c>
      <c r="B15" s="176" t="s">
        <v>19</v>
      </c>
      <c r="C15" s="57" t="s">
        <v>15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86"/>
      <c r="W15" s="85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119"/>
      <c r="AQ15" s="119"/>
      <c r="AR15" s="119"/>
      <c r="AS15" s="119"/>
      <c r="AT15" s="123"/>
      <c r="AU15" s="123"/>
      <c r="AV15" s="131"/>
      <c r="AW15" s="49"/>
    </row>
    <row r="16" spans="1:49" ht="18.75">
      <c r="A16" s="163"/>
      <c r="B16" s="177"/>
      <c r="C16" s="57" t="s">
        <v>16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86"/>
      <c r="W16" s="8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119"/>
      <c r="AQ16" s="119"/>
      <c r="AR16" s="119"/>
      <c r="AS16" s="119"/>
      <c r="AT16" s="123"/>
      <c r="AU16" s="123"/>
      <c r="AV16" s="131"/>
      <c r="AW16" s="49"/>
    </row>
    <row r="17" spans="1:49" ht="18.75">
      <c r="A17" s="162" t="s">
        <v>41</v>
      </c>
      <c r="B17" s="176" t="s">
        <v>42</v>
      </c>
      <c r="C17" s="57" t="s">
        <v>15</v>
      </c>
      <c r="D17" s="103"/>
      <c r="E17" s="103"/>
      <c r="F17" s="103"/>
      <c r="G17" s="103"/>
      <c r="H17" s="112"/>
      <c r="I17" s="103"/>
      <c r="J17" s="103"/>
      <c r="K17" s="103"/>
      <c r="L17" s="103"/>
      <c r="M17" s="103"/>
      <c r="N17" s="103"/>
      <c r="O17" s="103"/>
      <c r="P17" s="103"/>
      <c r="Q17" s="103"/>
      <c r="R17" s="112"/>
      <c r="S17" s="112"/>
      <c r="T17" s="103"/>
      <c r="U17" s="103"/>
      <c r="V17" s="86"/>
      <c r="W17" s="85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119"/>
      <c r="AQ17" s="119"/>
      <c r="AR17" s="119"/>
      <c r="AS17" s="119"/>
      <c r="AT17" s="123"/>
      <c r="AU17" s="123"/>
      <c r="AV17" s="131"/>
      <c r="AW17" s="49"/>
    </row>
    <row r="18" spans="1:49" ht="18.75">
      <c r="A18" s="163"/>
      <c r="B18" s="178"/>
      <c r="C18" s="57" t="s">
        <v>16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86"/>
      <c r="W18" s="8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119"/>
      <c r="AQ18" s="119"/>
      <c r="AR18" s="119"/>
      <c r="AS18" s="119"/>
      <c r="AT18" s="123"/>
      <c r="AU18" s="123"/>
      <c r="AV18" s="131"/>
      <c r="AW18" s="49"/>
    </row>
    <row r="19" spans="1:49" ht="20.25">
      <c r="A19" s="143" t="s">
        <v>54</v>
      </c>
      <c r="B19" s="141" t="s">
        <v>53</v>
      </c>
      <c r="C19" s="57" t="s">
        <v>15</v>
      </c>
      <c r="D19" s="105">
        <v>2</v>
      </c>
      <c r="E19" s="103">
        <v>4</v>
      </c>
      <c r="F19" s="103">
        <v>2</v>
      </c>
      <c r="G19" s="103">
        <v>4</v>
      </c>
      <c r="H19" s="106">
        <v>2</v>
      </c>
      <c r="I19" s="106">
        <v>4</v>
      </c>
      <c r="J19" s="103">
        <v>2</v>
      </c>
      <c r="K19" s="103"/>
      <c r="L19" s="103">
        <v>4</v>
      </c>
      <c r="M19" s="103">
        <v>4</v>
      </c>
      <c r="N19" s="103">
        <v>4</v>
      </c>
      <c r="O19" s="103">
        <v>2</v>
      </c>
      <c r="P19" s="103"/>
      <c r="Q19" s="103">
        <v>4</v>
      </c>
      <c r="R19" s="103"/>
      <c r="S19" s="103">
        <v>2</v>
      </c>
      <c r="T19" s="107"/>
      <c r="U19" s="107">
        <v>4</v>
      </c>
      <c r="V19" s="86">
        <f>SUM(D19:U19)</f>
        <v>44</v>
      </c>
      <c r="W19" s="8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119"/>
      <c r="AQ19" s="119"/>
      <c r="AR19" s="119"/>
      <c r="AS19" s="119"/>
      <c r="AT19" s="123"/>
      <c r="AU19" s="123"/>
      <c r="AV19" s="131"/>
      <c r="AW19" s="49"/>
    </row>
    <row r="20" spans="1:49" ht="18.75">
      <c r="A20" s="144"/>
      <c r="B20" s="142"/>
      <c r="C20" s="57" t="s">
        <v>16</v>
      </c>
      <c r="D20" s="104">
        <v>1</v>
      </c>
      <c r="E20" s="104">
        <v>2</v>
      </c>
      <c r="F20" s="104">
        <v>1</v>
      </c>
      <c r="G20" s="104">
        <v>2</v>
      </c>
      <c r="H20" s="104">
        <v>1</v>
      </c>
      <c r="I20" s="104">
        <v>2</v>
      </c>
      <c r="J20" s="104">
        <v>1</v>
      </c>
      <c r="K20" s="104"/>
      <c r="L20" s="104">
        <v>2</v>
      </c>
      <c r="M20" s="104">
        <v>2</v>
      </c>
      <c r="N20" s="104">
        <v>2</v>
      </c>
      <c r="O20" s="104">
        <v>1</v>
      </c>
      <c r="P20" s="104"/>
      <c r="Q20" s="104">
        <v>2</v>
      </c>
      <c r="R20" s="104"/>
      <c r="S20" s="104">
        <v>1</v>
      </c>
      <c r="T20" s="104"/>
      <c r="U20" s="104">
        <v>2</v>
      </c>
      <c r="V20" s="99">
        <f>SUM(D20:U20)</f>
        <v>22</v>
      </c>
      <c r="W20" s="88"/>
      <c r="X20" s="100"/>
      <c r="Y20" s="100"/>
      <c r="Z20" s="100"/>
      <c r="AA20" s="100"/>
      <c r="AB20" s="100"/>
      <c r="AC20" s="100"/>
      <c r="AD20" s="100"/>
      <c r="AE20" s="100"/>
      <c r="AF20" s="34"/>
      <c r="AG20" s="34"/>
      <c r="AH20" s="34"/>
      <c r="AI20" s="34"/>
      <c r="AJ20" s="34"/>
      <c r="AK20" s="34"/>
      <c r="AL20" s="100"/>
      <c r="AM20" s="100"/>
      <c r="AN20" s="100"/>
      <c r="AO20" s="100"/>
      <c r="AP20" s="132"/>
      <c r="AQ20" s="132"/>
      <c r="AR20" s="132"/>
      <c r="AS20" s="132"/>
      <c r="AT20" s="123"/>
      <c r="AU20" s="123"/>
      <c r="AV20" s="131"/>
      <c r="AW20" s="49"/>
    </row>
    <row r="21" spans="1:49" ht="18.75">
      <c r="A21" s="143" t="s">
        <v>55</v>
      </c>
      <c r="B21" s="141" t="s">
        <v>43</v>
      </c>
      <c r="C21" s="57" t="s">
        <v>15</v>
      </c>
      <c r="D21" s="105">
        <v>4</v>
      </c>
      <c r="E21" s="103">
        <v>2</v>
      </c>
      <c r="F21" s="103">
        <v>2</v>
      </c>
      <c r="G21" s="103">
        <v>4</v>
      </c>
      <c r="H21" s="103">
        <v>2</v>
      </c>
      <c r="I21" s="103">
        <v>2</v>
      </c>
      <c r="J21" s="103">
        <v>4</v>
      </c>
      <c r="K21" s="103"/>
      <c r="L21" s="103">
        <v>4</v>
      </c>
      <c r="M21" s="103">
        <v>4</v>
      </c>
      <c r="N21" s="103">
        <v>4</v>
      </c>
      <c r="O21" s="103">
        <v>4</v>
      </c>
      <c r="P21" s="103"/>
      <c r="Q21" s="103">
        <v>4</v>
      </c>
      <c r="R21" s="103">
        <v>4</v>
      </c>
      <c r="S21" s="103">
        <v>4</v>
      </c>
      <c r="T21" s="107"/>
      <c r="U21" s="107">
        <v>8</v>
      </c>
      <c r="V21" s="86">
        <f>SUM(D21:U21)</f>
        <v>56</v>
      </c>
      <c r="W21" s="89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125"/>
      <c r="AQ21" s="125"/>
      <c r="AR21" s="125"/>
      <c r="AS21" s="119"/>
      <c r="AT21" s="123"/>
      <c r="AU21" s="123"/>
      <c r="AV21" s="131"/>
      <c r="AW21" s="49"/>
    </row>
    <row r="22" spans="1:49" ht="18.75">
      <c r="A22" s="144"/>
      <c r="B22" s="142"/>
      <c r="C22" s="57" t="s">
        <v>16</v>
      </c>
      <c r="D22" s="104">
        <v>2</v>
      </c>
      <c r="E22" s="104">
        <v>1</v>
      </c>
      <c r="F22" s="104">
        <v>1</v>
      </c>
      <c r="G22" s="104">
        <v>2</v>
      </c>
      <c r="H22" s="113">
        <v>1</v>
      </c>
      <c r="I22" s="104">
        <v>1</v>
      </c>
      <c r="J22" s="104">
        <v>2</v>
      </c>
      <c r="K22" s="104"/>
      <c r="L22" s="104">
        <v>2</v>
      </c>
      <c r="M22" s="104">
        <v>2</v>
      </c>
      <c r="N22" s="104">
        <v>2</v>
      </c>
      <c r="O22" s="104">
        <v>2</v>
      </c>
      <c r="P22" s="104"/>
      <c r="Q22" s="104">
        <v>2</v>
      </c>
      <c r="R22" s="113">
        <v>2</v>
      </c>
      <c r="S22" s="113">
        <v>2</v>
      </c>
      <c r="T22" s="104"/>
      <c r="U22" s="104">
        <v>4</v>
      </c>
      <c r="V22" s="99">
        <f>SUM(D22:U22)</f>
        <v>28</v>
      </c>
      <c r="W22" s="8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119"/>
      <c r="AQ22" s="119"/>
      <c r="AR22" s="119"/>
      <c r="AS22" s="119"/>
      <c r="AT22" s="123"/>
      <c r="AU22" s="123"/>
      <c r="AV22" s="131"/>
      <c r="AW22" s="49"/>
    </row>
    <row r="23" spans="1:49" ht="18.75">
      <c r="A23" s="143" t="s">
        <v>56</v>
      </c>
      <c r="B23" s="141" t="s">
        <v>59</v>
      </c>
      <c r="C23" s="57" t="s">
        <v>15</v>
      </c>
      <c r="D23" s="105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7"/>
      <c r="U23" s="107"/>
      <c r="V23" s="127"/>
      <c r="W23" s="120"/>
      <c r="X23" s="34">
        <v>4</v>
      </c>
      <c r="Y23" s="34">
        <v>4</v>
      </c>
      <c r="Z23" s="34">
        <v>4</v>
      </c>
      <c r="AA23" s="34">
        <v>4</v>
      </c>
      <c r="AB23" s="34">
        <v>4</v>
      </c>
      <c r="AC23" s="34">
        <v>4</v>
      </c>
      <c r="AD23" s="34">
        <v>6</v>
      </c>
      <c r="AE23" s="34">
        <v>6</v>
      </c>
      <c r="AF23" s="34">
        <v>6</v>
      </c>
      <c r="AG23" s="34">
        <v>6</v>
      </c>
      <c r="AH23" s="34">
        <v>6</v>
      </c>
      <c r="AI23" s="34">
        <v>8</v>
      </c>
      <c r="AJ23" s="34"/>
      <c r="AK23" s="34">
        <v>6</v>
      </c>
      <c r="AL23" s="34"/>
      <c r="AM23" s="34"/>
      <c r="AN23" s="34"/>
      <c r="AO23" s="34"/>
      <c r="AP23" s="119"/>
      <c r="AQ23" s="119"/>
      <c r="AR23" s="119"/>
      <c r="AS23" s="119"/>
      <c r="AT23" s="123"/>
      <c r="AU23" s="123"/>
      <c r="AV23" s="131">
        <f>SUM(X23:AU23)</f>
        <v>68</v>
      </c>
      <c r="AW23" s="49"/>
    </row>
    <row r="24" spans="1:49" ht="18.75">
      <c r="A24" s="144"/>
      <c r="B24" s="142"/>
      <c r="C24" s="57" t="s">
        <v>16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86"/>
      <c r="W24" s="84"/>
      <c r="X24" s="53">
        <v>2</v>
      </c>
      <c r="Y24" s="53">
        <v>2</v>
      </c>
      <c r="Z24" s="53">
        <v>2</v>
      </c>
      <c r="AA24" s="53">
        <v>2</v>
      </c>
      <c r="AB24" s="53">
        <v>2</v>
      </c>
      <c r="AC24" s="53">
        <v>2</v>
      </c>
      <c r="AD24" s="53">
        <v>3</v>
      </c>
      <c r="AE24" s="53">
        <v>3</v>
      </c>
      <c r="AF24" s="53">
        <v>3</v>
      </c>
      <c r="AG24" s="53">
        <v>3</v>
      </c>
      <c r="AH24" s="53">
        <v>3</v>
      </c>
      <c r="AI24" s="53">
        <v>4</v>
      </c>
      <c r="AJ24" s="53"/>
      <c r="AK24" s="53">
        <v>3</v>
      </c>
      <c r="AL24" s="53"/>
      <c r="AM24" s="53"/>
      <c r="AN24" s="53"/>
      <c r="AO24" s="53"/>
      <c r="AP24" s="124"/>
      <c r="AQ24" s="124"/>
      <c r="AR24" s="124"/>
      <c r="AS24" s="124"/>
      <c r="AT24" s="135"/>
      <c r="AU24" s="135"/>
      <c r="AV24" s="101">
        <f>SUM(X24:AU24)</f>
        <v>34</v>
      </c>
      <c r="AW24" s="49"/>
    </row>
    <row r="25" spans="1:49" ht="18.75" customHeight="1">
      <c r="A25" s="145" t="s">
        <v>57</v>
      </c>
      <c r="B25" s="141" t="s">
        <v>60</v>
      </c>
      <c r="C25" s="57" t="s">
        <v>15</v>
      </c>
      <c r="D25" s="105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7"/>
      <c r="U25" s="107"/>
      <c r="V25" s="86"/>
      <c r="W25" s="84"/>
      <c r="X25" s="34">
        <v>6</v>
      </c>
      <c r="Y25" s="34">
        <v>6</v>
      </c>
      <c r="Z25" s="34">
        <v>6</v>
      </c>
      <c r="AA25" s="34">
        <v>6</v>
      </c>
      <c r="AB25" s="34"/>
      <c r="AC25" s="34">
        <v>6</v>
      </c>
      <c r="AD25" s="34">
        <v>6</v>
      </c>
      <c r="AE25" s="34">
        <v>6</v>
      </c>
      <c r="AF25" s="34">
        <v>6</v>
      </c>
      <c r="AG25" s="34">
        <v>6</v>
      </c>
      <c r="AH25" s="34">
        <v>6</v>
      </c>
      <c r="AI25" s="34">
        <v>8</v>
      </c>
      <c r="AJ25" s="34"/>
      <c r="AK25" s="34">
        <v>10</v>
      </c>
      <c r="AL25" s="34"/>
      <c r="AM25" s="34"/>
      <c r="AN25" s="34"/>
      <c r="AO25" s="34"/>
      <c r="AP25" s="119"/>
      <c r="AQ25" s="119"/>
      <c r="AR25" s="137" t="s">
        <v>85</v>
      </c>
      <c r="AS25" s="137"/>
      <c r="AT25" s="137"/>
      <c r="AU25" s="123"/>
      <c r="AV25" s="131">
        <v>78</v>
      </c>
      <c r="AW25" s="49"/>
    </row>
    <row r="26" spans="1:49" ht="18.75">
      <c r="A26" s="146"/>
      <c r="B26" s="142"/>
      <c r="C26" s="57" t="s">
        <v>16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90"/>
      <c r="W26" s="85"/>
      <c r="X26" s="53">
        <v>3</v>
      </c>
      <c r="Y26" s="53">
        <v>3</v>
      </c>
      <c r="Z26" s="53">
        <v>3</v>
      </c>
      <c r="AA26" s="53">
        <v>3</v>
      </c>
      <c r="AB26" s="53"/>
      <c r="AC26" s="53">
        <v>3</v>
      </c>
      <c r="AD26" s="53">
        <v>3</v>
      </c>
      <c r="AE26" s="53">
        <v>3</v>
      </c>
      <c r="AF26" s="53">
        <v>3</v>
      </c>
      <c r="AG26" s="53">
        <v>3</v>
      </c>
      <c r="AH26" s="53">
        <v>3</v>
      </c>
      <c r="AI26" s="53">
        <v>4</v>
      </c>
      <c r="AJ26" s="53"/>
      <c r="AK26" s="53">
        <v>5</v>
      </c>
      <c r="AL26" s="53"/>
      <c r="AM26" s="53"/>
      <c r="AN26" s="34"/>
      <c r="AO26" s="34"/>
      <c r="AP26" s="119"/>
      <c r="AQ26" s="119"/>
      <c r="AR26" s="137"/>
      <c r="AS26" s="137"/>
      <c r="AT26" s="137"/>
      <c r="AU26" s="123"/>
      <c r="AV26" s="101">
        <v>39</v>
      </c>
      <c r="AW26" s="49"/>
    </row>
    <row r="27" spans="1:49" ht="18.75">
      <c r="A27" s="143" t="s">
        <v>58</v>
      </c>
      <c r="B27" s="141" t="s">
        <v>61</v>
      </c>
      <c r="C27" s="57" t="s">
        <v>15</v>
      </c>
      <c r="D27" s="105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7"/>
      <c r="U27" s="107"/>
      <c r="V27" s="90"/>
      <c r="W27" s="85"/>
      <c r="X27" s="34">
        <v>6</v>
      </c>
      <c r="Y27" s="34">
        <v>6</v>
      </c>
      <c r="Z27" s="34">
        <v>4</v>
      </c>
      <c r="AA27" s="34">
        <v>4</v>
      </c>
      <c r="AB27" s="34">
        <v>4</v>
      </c>
      <c r="AC27" s="34"/>
      <c r="AD27" s="34">
        <v>4</v>
      </c>
      <c r="AE27" s="34">
        <v>4</v>
      </c>
      <c r="AF27" s="34">
        <v>6</v>
      </c>
      <c r="AG27" s="34">
        <v>4</v>
      </c>
      <c r="AH27" s="34">
        <v>4</v>
      </c>
      <c r="AI27" s="34">
        <v>6</v>
      </c>
      <c r="AJ27" s="34"/>
      <c r="AK27" s="34">
        <v>8</v>
      </c>
      <c r="AL27" s="34"/>
      <c r="AM27" s="34"/>
      <c r="AN27" s="34"/>
      <c r="AO27" s="34"/>
      <c r="AP27" s="119"/>
      <c r="AQ27" s="119"/>
      <c r="AR27" s="137"/>
      <c r="AS27" s="137"/>
      <c r="AT27" s="137"/>
      <c r="AU27" s="119"/>
      <c r="AV27" s="131">
        <v>60</v>
      </c>
      <c r="AW27" s="49"/>
    </row>
    <row r="28" spans="1:49" ht="18.75">
      <c r="A28" s="144"/>
      <c r="B28" s="142"/>
      <c r="C28" s="57" t="s">
        <v>16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90"/>
      <c r="W28" s="85"/>
      <c r="X28" s="53">
        <v>3</v>
      </c>
      <c r="Y28" s="53">
        <v>3</v>
      </c>
      <c r="Z28" s="53">
        <v>2</v>
      </c>
      <c r="AA28" s="53">
        <v>2</v>
      </c>
      <c r="AB28" s="53">
        <v>2</v>
      </c>
      <c r="AC28" s="53"/>
      <c r="AD28" s="53">
        <v>2</v>
      </c>
      <c r="AE28" s="53">
        <v>2</v>
      </c>
      <c r="AF28" s="53">
        <v>3</v>
      </c>
      <c r="AG28" s="53">
        <v>2</v>
      </c>
      <c r="AH28" s="53">
        <v>2</v>
      </c>
      <c r="AI28" s="53">
        <v>3</v>
      </c>
      <c r="AJ28" s="53"/>
      <c r="AK28" s="53">
        <v>4</v>
      </c>
      <c r="AL28" s="53"/>
      <c r="AM28" s="53"/>
      <c r="AN28" s="53"/>
      <c r="AO28" s="53"/>
      <c r="AP28" s="124"/>
      <c r="AQ28" s="124"/>
      <c r="AR28" s="124"/>
      <c r="AS28" s="124"/>
      <c r="AT28" s="135"/>
      <c r="AU28" s="124"/>
      <c r="AV28" s="101">
        <f>SUM(X28:AU28)</f>
        <v>30</v>
      </c>
      <c r="AW28" s="49"/>
    </row>
    <row r="29" spans="1:49" ht="18.75">
      <c r="A29" s="149" t="s">
        <v>21</v>
      </c>
      <c r="B29" s="161" t="s">
        <v>18</v>
      </c>
      <c r="C29" s="57" t="s">
        <v>15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90"/>
      <c r="W29" s="8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125"/>
      <c r="AQ29" s="125"/>
      <c r="AR29" s="125"/>
      <c r="AS29" s="119"/>
      <c r="AT29" s="123"/>
      <c r="AU29" s="119"/>
      <c r="AV29" s="131"/>
      <c r="AW29" s="49"/>
    </row>
    <row r="30" spans="1:49" ht="18.75">
      <c r="A30" s="149"/>
      <c r="B30" s="161"/>
      <c r="C30" s="57" t="s">
        <v>16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90"/>
      <c r="W30" s="85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119"/>
      <c r="AQ30" s="119"/>
      <c r="AR30" s="119"/>
      <c r="AS30" s="119"/>
      <c r="AT30" s="123"/>
      <c r="AU30" s="119"/>
      <c r="AV30" s="131"/>
      <c r="AW30" s="49"/>
    </row>
    <row r="31" spans="1:49" ht="18.75">
      <c r="A31" s="180" t="s">
        <v>44</v>
      </c>
      <c r="B31" s="138" t="s">
        <v>45</v>
      </c>
      <c r="C31" s="57" t="s">
        <v>15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14">
        <v>6</v>
      </c>
      <c r="R31" s="103"/>
      <c r="S31" s="103"/>
      <c r="T31" s="103"/>
      <c r="U31" s="103"/>
      <c r="V31" s="90"/>
      <c r="W31" s="8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125"/>
      <c r="AQ31" s="125"/>
      <c r="AR31" s="125"/>
      <c r="AS31" s="119"/>
      <c r="AT31" s="123"/>
      <c r="AU31" s="119"/>
      <c r="AV31" s="131"/>
      <c r="AW31" s="49"/>
    </row>
    <row r="32" spans="1:49" ht="18.75">
      <c r="A32" s="180"/>
      <c r="B32" s="138"/>
      <c r="C32" s="57" t="s">
        <v>16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90"/>
      <c r="W32" s="85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119"/>
      <c r="AQ32" s="119"/>
      <c r="AR32" s="119"/>
      <c r="AS32" s="119"/>
      <c r="AT32" s="123"/>
      <c r="AU32" s="119"/>
      <c r="AV32" s="131"/>
      <c r="AW32" s="49"/>
    </row>
    <row r="33" spans="1:49" ht="18.75">
      <c r="A33" s="143" t="s">
        <v>46</v>
      </c>
      <c r="B33" s="139" t="s">
        <v>45</v>
      </c>
      <c r="C33" s="57" t="s">
        <v>15</v>
      </c>
      <c r="D33" s="103">
        <v>4</v>
      </c>
      <c r="E33" s="103">
        <v>6</v>
      </c>
      <c r="F33" s="103">
        <v>4</v>
      </c>
      <c r="G33" s="103">
        <v>6</v>
      </c>
      <c r="H33" s="103">
        <v>4</v>
      </c>
      <c r="I33" s="103">
        <v>4</v>
      </c>
      <c r="J33" s="103">
        <v>4</v>
      </c>
      <c r="K33" s="103"/>
      <c r="L33" s="103">
        <v>6</v>
      </c>
      <c r="M33" s="103"/>
      <c r="N33" s="103"/>
      <c r="O33" s="103"/>
      <c r="P33" s="103"/>
      <c r="Q33" s="103"/>
      <c r="R33" s="103"/>
      <c r="S33" s="103"/>
      <c r="T33" s="103"/>
      <c r="U33" s="103"/>
      <c r="V33" s="90">
        <f aca="true" t="shared" si="0" ref="V33:V39">SUM(D33:U33)</f>
        <v>38</v>
      </c>
      <c r="W33" s="89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125"/>
      <c r="AQ33" s="125"/>
      <c r="AR33" s="125"/>
      <c r="AS33" s="119"/>
      <c r="AT33" s="123"/>
      <c r="AU33" s="119"/>
      <c r="AV33" s="131"/>
      <c r="AW33" s="49"/>
    </row>
    <row r="34" spans="1:49" ht="18.75">
      <c r="A34" s="144"/>
      <c r="B34" s="140"/>
      <c r="C34" s="57" t="s">
        <v>16</v>
      </c>
      <c r="D34" s="104">
        <v>2</v>
      </c>
      <c r="E34" s="104">
        <v>3</v>
      </c>
      <c r="F34" s="104">
        <v>2</v>
      </c>
      <c r="G34" s="104">
        <v>3</v>
      </c>
      <c r="H34" s="104">
        <v>2</v>
      </c>
      <c r="I34" s="104">
        <v>2</v>
      </c>
      <c r="J34" s="104">
        <v>2</v>
      </c>
      <c r="K34" s="104"/>
      <c r="L34" s="104">
        <v>3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1">
        <f t="shared" si="0"/>
        <v>19</v>
      </c>
      <c r="W34" s="85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119"/>
      <c r="AQ34" s="119"/>
      <c r="AR34" s="119"/>
      <c r="AS34" s="119"/>
      <c r="AT34" s="123"/>
      <c r="AU34" s="119"/>
      <c r="AV34" s="131"/>
      <c r="AW34" s="49"/>
    </row>
    <row r="35" spans="1:49" ht="18.75">
      <c r="A35" s="156" t="s">
        <v>98</v>
      </c>
      <c r="B35" s="154" t="s">
        <v>99</v>
      </c>
      <c r="C35" s="57" t="s">
        <v>15</v>
      </c>
      <c r="D35" s="103"/>
      <c r="E35" s="103">
        <v>4</v>
      </c>
      <c r="F35" s="103">
        <v>4</v>
      </c>
      <c r="G35" s="103">
        <v>4</v>
      </c>
      <c r="H35" s="103">
        <v>4</v>
      </c>
      <c r="I35" s="103">
        <v>6</v>
      </c>
      <c r="J35" s="103">
        <v>4</v>
      </c>
      <c r="K35" s="103"/>
      <c r="L35" s="103">
        <v>4</v>
      </c>
      <c r="M35" s="103">
        <v>6</v>
      </c>
      <c r="N35" s="103">
        <v>4</v>
      </c>
      <c r="O35" s="103">
        <v>4</v>
      </c>
      <c r="P35" s="103"/>
      <c r="Q35" s="103"/>
      <c r="R35" s="103"/>
      <c r="S35" s="103"/>
      <c r="T35" s="103"/>
      <c r="U35" s="103"/>
      <c r="V35" s="90">
        <f t="shared" si="0"/>
        <v>44</v>
      </c>
      <c r="W35" s="85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119"/>
      <c r="AQ35" s="119"/>
      <c r="AR35" s="119"/>
      <c r="AS35" s="119"/>
      <c r="AT35" s="123"/>
      <c r="AU35" s="119"/>
      <c r="AV35" s="131"/>
      <c r="AW35" s="49"/>
    </row>
    <row r="36" spans="1:49" ht="18.75">
      <c r="A36" s="157"/>
      <c r="B36" s="155"/>
      <c r="C36" s="68" t="s">
        <v>16</v>
      </c>
      <c r="D36" s="104"/>
      <c r="E36" s="104">
        <v>2</v>
      </c>
      <c r="F36" s="104">
        <v>2</v>
      </c>
      <c r="G36" s="104">
        <v>2</v>
      </c>
      <c r="H36" s="104">
        <v>2</v>
      </c>
      <c r="I36" s="104">
        <v>3</v>
      </c>
      <c r="J36" s="104">
        <v>2</v>
      </c>
      <c r="K36" s="104"/>
      <c r="L36" s="104">
        <v>2</v>
      </c>
      <c r="M36" s="104">
        <v>3</v>
      </c>
      <c r="N36" s="104">
        <v>2</v>
      </c>
      <c r="O36" s="104">
        <v>2</v>
      </c>
      <c r="P36" s="104"/>
      <c r="Q36" s="104"/>
      <c r="R36" s="104"/>
      <c r="S36" s="104"/>
      <c r="T36" s="104"/>
      <c r="U36" s="104"/>
      <c r="V36" s="101">
        <f t="shared" si="0"/>
        <v>22</v>
      </c>
      <c r="W36" s="85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119"/>
      <c r="AQ36" s="119"/>
      <c r="AR36" s="119"/>
      <c r="AS36" s="119"/>
      <c r="AT36" s="123"/>
      <c r="AU36" s="119"/>
      <c r="AV36" s="131"/>
      <c r="AW36" s="49"/>
    </row>
    <row r="37" spans="1:49" ht="18.75">
      <c r="A37" s="73" t="s">
        <v>100</v>
      </c>
      <c r="B37" s="68" t="s">
        <v>101</v>
      </c>
      <c r="C37" s="68" t="s">
        <v>15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9">
        <v>6</v>
      </c>
      <c r="N37" s="109">
        <v>6</v>
      </c>
      <c r="O37" s="109">
        <v>6</v>
      </c>
      <c r="P37" s="103"/>
      <c r="Q37" s="103"/>
      <c r="R37" s="103"/>
      <c r="S37" s="103"/>
      <c r="T37" s="103"/>
      <c r="U37" s="103"/>
      <c r="V37" s="90">
        <f t="shared" si="0"/>
        <v>18</v>
      </c>
      <c r="W37" s="85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119"/>
      <c r="AQ37" s="119"/>
      <c r="AR37" s="119"/>
      <c r="AS37" s="119"/>
      <c r="AT37" s="123"/>
      <c r="AU37" s="119"/>
      <c r="AV37" s="131"/>
      <c r="AW37" s="49"/>
    </row>
    <row r="38" spans="1:49" ht="18.75">
      <c r="A38" s="97" t="s">
        <v>62</v>
      </c>
      <c r="B38" s="96" t="s">
        <v>63</v>
      </c>
      <c r="C38" s="68" t="s">
        <v>15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10">
        <v>36</v>
      </c>
      <c r="Q38" s="103"/>
      <c r="R38" s="103"/>
      <c r="S38" s="103"/>
      <c r="T38" s="103"/>
      <c r="U38" s="103"/>
      <c r="V38" s="90">
        <f t="shared" si="0"/>
        <v>36</v>
      </c>
      <c r="W38" s="85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119"/>
      <c r="AQ38" s="119"/>
      <c r="AR38" s="119"/>
      <c r="AS38" s="119"/>
      <c r="AT38" s="123"/>
      <c r="AU38" s="119"/>
      <c r="AV38" s="131"/>
      <c r="AW38" s="49"/>
    </row>
    <row r="39" spans="1:49" ht="18.75" customHeight="1">
      <c r="A39" s="143" t="s">
        <v>22</v>
      </c>
      <c r="B39" s="141" t="s">
        <v>47</v>
      </c>
      <c r="C39" s="57" t="s">
        <v>15</v>
      </c>
      <c r="D39" s="103"/>
      <c r="E39" s="103"/>
      <c r="F39" s="103"/>
      <c r="G39" s="103"/>
      <c r="H39" s="103"/>
      <c r="I39" s="103"/>
      <c r="J39" s="103"/>
      <c r="K39" s="103"/>
      <c r="L39" s="114">
        <v>6</v>
      </c>
      <c r="M39" s="103"/>
      <c r="N39" s="103"/>
      <c r="O39" s="103"/>
      <c r="P39" s="103"/>
      <c r="Q39" s="103"/>
      <c r="R39" s="103"/>
      <c r="S39" s="103"/>
      <c r="T39" s="103"/>
      <c r="U39" s="103"/>
      <c r="V39" s="90">
        <f t="shared" si="0"/>
        <v>6</v>
      </c>
      <c r="W39" s="85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119"/>
      <c r="AQ39" s="119"/>
      <c r="AR39" s="119"/>
      <c r="AS39" s="119"/>
      <c r="AT39" s="123"/>
      <c r="AU39" s="133"/>
      <c r="AV39" s="131"/>
      <c r="AW39" s="49"/>
    </row>
    <row r="40" spans="1:49" ht="18.75">
      <c r="A40" s="144"/>
      <c r="B40" s="142"/>
      <c r="C40" s="57" t="s">
        <v>16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90"/>
      <c r="W40" s="85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119"/>
      <c r="AQ40" s="119"/>
      <c r="AR40" s="119"/>
      <c r="AS40" s="119"/>
      <c r="AT40" s="123"/>
      <c r="AU40" s="123"/>
      <c r="AV40" s="131"/>
      <c r="AW40" s="49"/>
    </row>
    <row r="41" spans="1:49" ht="18.75">
      <c r="A41" s="143" t="s">
        <v>33</v>
      </c>
      <c r="B41" s="141" t="s">
        <v>48</v>
      </c>
      <c r="C41" s="57" t="s">
        <v>15</v>
      </c>
      <c r="D41" s="63"/>
      <c r="E41" s="64">
        <v>8</v>
      </c>
      <c r="F41" s="64">
        <v>8</v>
      </c>
      <c r="G41" s="64">
        <v>8</v>
      </c>
      <c r="H41" s="64">
        <v>8</v>
      </c>
      <c r="I41" s="64">
        <v>8</v>
      </c>
      <c r="J41" s="64">
        <v>4</v>
      </c>
      <c r="K41" s="64"/>
      <c r="L41" s="64"/>
      <c r="M41" s="64"/>
      <c r="N41" s="64"/>
      <c r="O41" s="64"/>
      <c r="P41" s="64"/>
      <c r="Q41" s="64"/>
      <c r="R41" s="64"/>
      <c r="S41" s="65"/>
      <c r="T41" s="65"/>
      <c r="U41" s="66"/>
      <c r="V41" s="91">
        <f>SUM(D41:U41)</f>
        <v>44</v>
      </c>
      <c r="W41" s="92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126"/>
      <c r="AQ41" s="126"/>
      <c r="AR41" s="126"/>
      <c r="AS41" s="119"/>
      <c r="AT41" s="123"/>
      <c r="AU41" s="123"/>
      <c r="AV41" s="131"/>
      <c r="AW41" s="49"/>
    </row>
    <row r="42" spans="1:49" ht="18.75" customHeight="1">
      <c r="A42" s="144"/>
      <c r="B42" s="142"/>
      <c r="C42" s="57" t="s">
        <v>16</v>
      </c>
      <c r="D42" s="104"/>
      <c r="E42" s="104">
        <v>4</v>
      </c>
      <c r="F42" s="104">
        <v>4</v>
      </c>
      <c r="G42" s="104">
        <v>4</v>
      </c>
      <c r="H42" s="104">
        <v>4</v>
      </c>
      <c r="I42" s="104">
        <v>4</v>
      </c>
      <c r="J42" s="104">
        <v>2</v>
      </c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1">
        <f>SUM(D42:U42)</f>
        <v>22</v>
      </c>
      <c r="W42" s="85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119"/>
      <c r="AQ42" s="119"/>
      <c r="AR42" s="119"/>
      <c r="AS42" s="119"/>
      <c r="AT42" s="123"/>
      <c r="AU42" s="123"/>
      <c r="AV42" s="131"/>
      <c r="AW42" s="49"/>
    </row>
    <row r="43" spans="1:49" ht="18.75">
      <c r="A43" s="143" t="s">
        <v>49</v>
      </c>
      <c r="B43" s="141" t="s">
        <v>50</v>
      </c>
      <c r="C43" s="57" t="s">
        <v>15</v>
      </c>
      <c r="D43" s="103"/>
      <c r="E43" s="103">
        <v>6</v>
      </c>
      <c r="F43" s="103">
        <v>6</v>
      </c>
      <c r="G43" s="103">
        <v>6</v>
      </c>
      <c r="H43" s="103">
        <v>6</v>
      </c>
      <c r="I43" s="103">
        <v>6</v>
      </c>
      <c r="J43" s="103">
        <v>6</v>
      </c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90">
        <f>SUM(E43:U43)</f>
        <v>36</v>
      </c>
      <c r="W43" s="92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126"/>
      <c r="AQ43" s="126"/>
      <c r="AR43" s="119"/>
      <c r="AS43" s="119"/>
      <c r="AT43" s="123"/>
      <c r="AU43" s="123"/>
      <c r="AV43" s="131"/>
      <c r="AW43" s="49"/>
    </row>
    <row r="44" spans="1:49" ht="18.75">
      <c r="A44" s="144"/>
      <c r="B44" s="142"/>
      <c r="C44" s="57" t="s">
        <v>16</v>
      </c>
      <c r="D44" s="104"/>
      <c r="E44" s="104">
        <v>3</v>
      </c>
      <c r="F44" s="104">
        <v>3</v>
      </c>
      <c r="G44" s="104">
        <v>3</v>
      </c>
      <c r="H44" s="104">
        <v>3</v>
      </c>
      <c r="I44" s="104">
        <v>3</v>
      </c>
      <c r="J44" s="104">
        <v>3</v>
      </c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1">
        <f>SUM(D44:U44)</f>
        <v>18</v>
      </c>
      <c r="W44" s="85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119"/>
      <c r="AQ44" s="119"/>
      <c r="AR44" s="119"/>
      <c r="AS44" s="119"/>
      <c r="AT44" s="123"/>
      <c r="AU44" s="123"/>
      <c r="AV44" s="131"/>
      <c r="AW44" s="49"/>
    </row>
    <row r="45" spans="1:49" ht="18.75">
      <c r="A45" s="27" t="s">
        <v>64</v>
      </c>
      <c r="B45" s="67" t="s">
        <v>66</v>
      </c>
      <c r="C45" s="57" t="s">
        <v>15</v>
      </c>
      <c r="D45" s="108"/>
      <c r="E45" s="109"/>
      <c r="F45" s="109">
        <v>6</v>
      </c>
      <c r="G45" s="109"/>
      <c r="H45" s="109">
        <v>6</v>
      </c>
      <c r="I45" s="109"/>
      <c r="J45" s="109">
        <v>6</v>
      </c>
      <c r="K45" s="103"/>
      <c r="L45" s="103"/>
      <c r="M45" s="103"/>
      <c r="N45" s="103"/>
      <c r="O45" s="103"/>
      <c r="P45" s="103"/>
      <c r="Q45" s="103"/>
      <c r="R45" s="103"/>
      <c r="S45" s="103"/>
      <c r="T45" s="107"/>
      <c r="U45" s="107"/>
      <c r="V45" s="90">
        <f>SUM(D45:U45)</f>
        <v>18</v>
      </c>
      <c r="W45" s="85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119"/>
      <c r="AQ45" s="119"/>
      <c r="AR45" s="119"/>
      <c r="AS45" s="119"/>
      <c r="AT45" s="123"/>
      <c r="AU45" s="123"/>
      <c r="AV45" s="131"/>
      <c r="AW45" s="49"/>
    </row>
    <row r="46" spans="1:49" ht="18.75">
      <c r="A46" s="27" t="s">
        <v>65</v>
      </c>
      <c r="B46" s="67" t="s">
        <v>67</v>
      </c>
      <c r="C46" s="57" t="s">
        <v>15</v>
      </c>
      <c r="D46" s="105"/>
      <c r="E46" s="103"/>
      <c r="F46" s="103"/>
      <c r="G46" s="103"/>
      <c r="H46" s="103"/>
      <c r="I46" s="103"/>
      <c r="J46" s="103"/>
      <c r="K46" s="110">
        <v>36</v>
      </c>
      <c r="L46" s="103"/>
      <c r="M46" s="103"/>
      <c r="N46" s="103"/>
      <c r="O46" s="103"/>
      <c r="P46" s="103"/>
      <c r="Q46" s="103"/>
      <c r="R46" s="103"/>
      <c r="S46" s="103"/>
      <c r="T46" s="107"/>
      <c r="U46" s="107"/>
      <c r="V46" s="90">
        <f>SUM(D46:U46)</f>
        <v>36</v>
      </c>
      <c r="W46" s="85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119"/>
      <c r="AQ46" s="119"/>
      <c r="AR46" s="119"/>
      <c r="AS46" s="119"/>
      <c r="AT46" s="123"/>
      <c r="AU46" s="123"/>
      <c r="AV46" s="131"/>
      <c r="AW46" s="49"/>
    </row>
    <row r="47" spans="1:49" ht="18.75">
      <c r="A47" s="180" t="s">
        <v>31</v>
      </c>
      <c r="B47" s="138" t="s">
        <v>51</v>
      </c>
      <c r="C47" s="57" t="s">
        <v>15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15">
        <v>6</v>
      </c>
      <c r="V47" s="90">
        <f>SUM(D47:U47)</f>
        <v>6</v>
      </c>
      <c r="W47" s="93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126"/>
      <c r="AQ47" s="126"/>
      <c r="AR47" s="126"/>
      <c r="AS47" s="126"/>
      <c r="AT47" s="126"/>
      <c r="AU47" s="123"/>
      <c r="AV47" s="131"/>
      <c r="AW47" s="49"/>
    </row>
    <row r="48" spans="1:49" ht="18.75">
      <c r="A48" s="180"/>
      <c r="B48" s="138"/>
      <c r="C48" s="57" t="s">
        <v>16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90"/>
      <c r="W48" s="85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119"/>
      <c r="AQ48" s="119"/>
      <c r="AR48" s="119"/>
      <c r="AS48" s="119"/>
      <c r="AT48" s="123"/>
      <c r="AU48" s="123"/>
      <c r="AV48" s="131"/>
      <c r="AW48" s="49"/>
    </row>
    <row r="49" spans="1:49" ht="18.75">
      <c r="A49" s="143" t="s">
        <v>32</v>
      </c>
      <c r="B49" s="139" t="s">
        <v>51</v>
      </c>
      <c r="C49" s="57" t="s">
        <v>15</v>
      </c>
      <c r="D49" s="103"/>
      <c r="E49" s="103"/>
      <c r="F49" s="103"/>
      <c r="G49" s="103"/>
      <c r="H49" s="103"/>
      <c r="I49" s="103"/>
      <c r="J49" s="103"/>
      <c r="K49" s="103"/>
      <c r="L49" s="103">
        <v>6</v>
      </c>
      <c r="M49" s="103">
        <v>8</v>
      </c>
      <c r="N49" s="103">
        <v>8</v>
      </c>
      <c r="O49" s="103">
        <v>8</v>
      </c>
      <c r="P49" s="103"/>
      <c r="Q49" s="103">
        <v>8</v>
      </c>
      <c r="R49" s="103">
        <v>10</v>
      </c>
      <c r="S49" s="103"/>
      <c r="T49" s="103"/>
      <c r="U49" s="103"/>
      <c r="V49" s="90">
        <f>SUM(D49:U49)</f>
        <v>48</v>
      </c>
      <c r="W49" s="93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126"/>
      <c r="AQ49" s="126"/>
      <c r="AR49" s="126"/>
      <c r="AS49" s="126"/>
      <c r="AT49" s="126"/>
      <c r="AU49" s="126"/>
      <c r="AV49" s="131"/>
      <c r="AW49" s="49"/>
    </row>
    <row r="50" spans="1:49" ht="18.75">
      <c r="A50" s="144"/>
      <c r="B50" s="140"/>
      <c r="C50" s="57" t="s">
        <v>16</v>
      </c>
      <c r="D50" s="103"/>
      <c r="E50" s="103"/>
      <c r="F50" s="103"/>
      <c r="G50" s="103"/>
      <c r="H50" s="103"/>
      <c r="I50" s="103"/>
      <c r="J50" s="103"/>
      <c r="K50" s="103"/>
      <c r="L50" s="104">
        <v>3</v>
      </c>
      <c r="M50" s="104">
        <v>4</v>
      </c>
      <c r="N50" s="104">
        <v>4</v>
      </c>
      <c r="O50" s="104">
        <v>4</v>
      </c>
      <c r="P50" s="104"/>
      <c r="Q50" s="104">
        <v>4</v>
      </c>
      <c r="R50" s="104">
        <v>5</v>
      </c>
      <c r="S50" s="104"/>
      <c r="T50" s="104"/>
      <c r="U50" s="104"/>
      <c r="V50" s="101">
        <f>SUM(L50:U50)</f>
        <v>24</v>
      </c>
      <c r="W50" s="85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119"/>
      <c r="AQ50" s="119"/>
      <c r="AR50" s="119"/>
      <c r="AS50" s="119"/>
      <c r="AT50" s="123"/>
      <c r="AU50" s="119"/>
      <c r="AV50" s="131"/>
      <c r="AW50" s="49"/>
    </row>
    <row r="51" spans="1:49" ht="18.75">
      <c r="A51" s="181" t="s">
        <v>68</v>
      </c>
      <c r="B51" s="182" t="s">
        <v>69</v>
      </c>
      <c r="C51" s="57" t="s">
        <v>15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>
        <v>6</v>
      </c>
      <c r="N51" s="103">
        <v>2</v>
      </c>
      <c r="O51" s="103">
        <v>6</v>
      </c>
      <c r="P51" s="103"/>
      <c r="Q51" s="103">
        <v>2</v>
      </c>
      <c r="R51" s="103">
        <v>16</v>
      </c>
      <c r="S51" s="103">
        <v>16</v>
      </c>
      <c r="T51" s="103"/>
      <c r="U51" s="103"/>
      <c r="V51" s="90">
        <f>SUM(D51:U51)</f>
        <v>48</v>
      </c>
      <c r="W51" s="85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119"/>
      <c r="AQ51" s="119"/>
      <c r="AR51" s="119"/>
      <c r="AS51" s="119"/>
      <c r="AT51" s="123"/>
      <c r="AU51" s="119"/>
      <c r="AV51" s="131"/>
      <c r="AW51" s="49"/>
    </row>
    <row r="52" spans="1:49" ht="18.75">
      <c r="A52" s="181"/>
      <c r="B52" s="182"/>
      <c r="C52" s="57" t="s">
        <v>16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>
        <v>3</v>
      </c>
      <c r="N52" s="104">
        <v>1</v>
      </c>
      <c r="O52" s="104">
        <v>3</v>
      </c>
      <c r="P52" s="104"/>
      <c r="Q52" s="104">
        <v>1</v>
      </c>
      <c r="R52" s="104">
        <v>8</v>
      </c>
      <c r="S52" s="104">
        <v>8</v>
      </c>
      <c r="T52" s="104"/>
      <c r="U52" s="104"/>
      <c r="V52" s="101">
        <f>SUM(D52:U52)</f>
        <v>24</v>
      </c>
      <c r="W52" s="85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119"/>
      <c r="AQ52" s="119"/>
      <c r="AR52" s="119"/>
      <c r="AS52" s="119"/>
      <c r="AT52" s="123"/>
      <c r="AU52" s="119"/>
      <c r="AV52" s="131"/>
      <c r="AW52" s="49"/>
    </row>
    <row r="53" spans="1:49" ht="18.75">
      <c r="A53" s="27" t="s">
        <v>70</v>
      </c>
      <c r="B53" s="67" t="s">
        <v>72</v>
      </c>
      <c r="C53" s="57" t="s">
        <v>15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9">
        <v>6</v>
      </c>
      <c r="O53" s="109">
        <v>6</v>
      </c>
      <c r="P53" s="109"/>
      <c r="Q53" s="109">
        <v>6</v>
      </c>
      <c r="R53" s="109">
        <v>6</v>
      </c>
      <c r="S53" s="109">
        <v>12</v>
      </c>
      <c r="T53" s="103"/>
      <c r="U53" s="103"/>
      <c r="V53" s="90">
        <f>SUM(D53:U53)</f>
        <v>36</v>
      </c>
      <c r="W53" s="89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125"/>
      <c r="AQ53" s="125"/>
      <c r="AR53" s="125"/>
      <c r="AS53" s="126"/>
      <c r="AT53" s="123"/>
      <c r="AU53" s="119"/>
      <c r="AV53" s="131"/>
      <c r="AW53" s="49"/>
    </row>
    <row r="54" spans="1:49" ht="18.75">
      <c r="A54" s="27" t="s">
        <v>71</v>
      </c>
      <c r="B54" s="67" t="s">
        <v>73</v>
      </c>
      <c r="C54" s="57" t="s">
        <v>15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10">
        <v>36</v>
      </c>
      <c r="U54" s="103"/>
      <c r="V54" s="90">
        <f>SUM(D54:U54)</f>
        <v>36</v>
      </c>
      <c r="W54" s="85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119"/>
      <c r="AQ54" s="119"/>
      <c r="AR54" s="119"/>
      <c r="AS54" s="119"/>
      <c r="AT54" s="123"/>
      <c r="AU54" s="119"/>
      <c r="AV54" s="131"/>
      <c r="AW54" s="49"/>
    </row>
    <row r="55" spans="1:49" ht="18.75">
      <c r="A55" s="143" t="s">
        <v>74</v>
      </c>
      <c r="B55" s="141" t="s">
        <v>75</v>
      </c>
      <c r="C55" s="57" t="s">
        <v>15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27"/>
      <c r="W55" s="130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98">
        <v>12</v>
      </c>
      <c r="AL55" s="61"/>
      <c r="AM55" s="61"/>
      <c r="AN55" s="61"/>
      <c r="AO55" s="61"/>
      <c r="AP55" s="126"/>
      <c r="AQ55" s="126"/>
      <c r="AR55" s="126"/>
      <c r="AS55" s="126"/>
      <c r="AT55" s="123"/>
      <c r="AU55" s="119"/>
      <c r="AV55" s="131">
        <f>SUM(X55:AU55)</f>
        <v>12</v>
      </c>
      <c r="AW55" s="49"/>
    </row>
    <row r="56" spans="1:49" ht="18.75">
      <c r="A56" s="144"/>
      <c r="B56" s="142"/>
      <c r="C56" s="57" t="s">
        <v>16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90"/>
      <c r="W56" s="85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119"/>
      <c r="AQ56" s="119"/>
      <c r="AR56" s="119"/>
      <c r="AS56" s="119"/>
      <c r="AT56" s="123"/>
      <c r="AU56" s="119"/>
      <c r="AV56" s="131"/>
      <c r="AW56" s="49"/>
    </row>
    <row r="57" spans="1:49" ht="18.75" customHeight="1">
      <c r="A57" s="143" t="s">
        <v>79</v>
      </c>
      <c r="B57" s="141" t="s">
        <v>76</v>
      </c>
      <c r="C57" s="57" t="s">
        <v>15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90"/>
      <c r="W57" s="89"/>
      <c r="X57" s="60">
        <v>8</v>
      </c>
      <c r="Y57" s="60">
        <v>6</v>
      </c>
      <c r="Z57" s="60">
        <v>8</v>
      </c>
      <c r="AA57" s="60">
        <v>8</v>
      </c>
      <c r="AB57" s="60">
        <v>8</v>
      </c>
      <c r="AC57" s="60">
        <v>10</v>
      </c>
      <c r="AD57" s="60">
        <v>6</v>
      </c>
      <c r="AE57" s="60">
        <v>6</v>
      </c>
      <c r="AF57" s="60">
        <v>6</v>
      </c>
      <c r="AG57" s="60">
        <v>8</v>
      </c>
      <c r="AH57" s="60">
        <v>6</v>
      </c>
      <c r="AI57" s="134">
        <v>6</v>
      </c>
      <c r="AJ57" s="60"/>
      <c r="AK57" s="60"/>
      <c r="AL57" s="60"/>
      <c r="AM57" s="60"/>
      <c r="AN57" s="60"/>
      <c r="AO57" s="60"/>
      <c r="AP57" s="119"/>
      <c r="AQ57" s="119"/>
      <c r="AR57" s="119"/>
      <c r="AS57" s="119"/>
      <c r="AT57" s="123"/>
      <c r="AU57" s="119"/>
      <c r="AV57" s="131">
        <f aca="true" t="shared" si="1" ref="AV57:AV64">SUM(X57:AU57)</f>
        <v>86</v>
      </c>
      <c r="AW57" s="49"/>
    </row>
    <row r="58" spans="1:49" ht="18.75">
      <c r="A58" s="144"/>
      <c r="B58" s="142"/>
      <c r="C58" s="57" t="s">
        <v>16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90"/>
      <c r="W58" s="85"/>
      <c r="X58" s="53">
        <v>4</v>
      </c>
      <c r="Y58" s="53">
        <v>3</v>
      </c>
      <c r="Z58" s="53">
        <v>4</v>
      </c>
      <c r="AA58" s="53">
        <v>4</v>
      </c>
      <c r="AB58" s="53">
        <v>4</v>
      </c>
      <c r="AC58" s="53">
        <v>5</v>
      </c>
      <c r="AD58" s="53">
        <v>3</v>
      </c>
      <c r="AE58" s="53">
        <v>3</v>
      </c>
      <c r="AF58" s="53">
        <v>3</v>
      </c>
      <c r="AG58" s="53">
        <v>4</v>
      </c>
      <c r="AH58" s="53">
        <v>3</v>
      </c>
      <c r="AI58" s="53"/>
      <c r="AJ58" s="53"/>
      <c r="AK58" s="53"/>
      <c r="AL58" s="53"/>
      <c r="AM58" s="53"/>
      <c r="AN58" s="53"/>
      <c r="AO58" s="53"/>
      <c r="AP58" s="124"/>
      <c r="AQ58" s="124"/>
      <c r="AR58" s="124"/>
      <c r="AS58" s="124"/>
      <c r="AT58" s="135"/>
      <c r="AU58" s="124"/>
      <c r="AV58" s="101">
        <f t="shared" si="1"/>
        <v>40</v>
      </c>
      <c r="AW58" s="49"/>
    </row>
    <row r="59" spans="1:49" ht="18.75">
      <c r="A59" s="156" t="s">
        <v>77</v>
      </c>
      <c r="B59" s="141" t="s">
        <v>78</v>
      </c>
      <c r="C59" s="57" t="s">
        <v>15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90"/>
      <c r="W59" s="85"/>
      <c r="X59" s="34">
        <v>4</v>
      </c>
      <c r="Y59" s="34">
        <v>6</v>
      </c>
      <c r="Z59" s="34">
        <v>6</v>
      </c>
      <c r="AA59" s="34">
        <v>6</v>
      </c>
      <c r="AB59" s="34">
        <v>6</v>
      </c>
      <c r="AC59" s="34">
        <v>12</v>
      </c>
      <c r="AD59" s="34">
        <v>6</v>
      </c>
      <c r="AE59" s="34">
        <v>6</v>
      </c>
      <c r="AF59" s="34">
        <v>12</v>
      </c>
      <c r="AG59" s="34">
        <v>6</v>
      </c>
      <c r="AH59" s="34">
        <v>8</v>
      </c>
      <c r="AI59" s="34">
        <v>2</v>
      </c>
      <c r="AJ59" s="34"/>
      <c r="AK59" s="34"/>
      <c r="AL59" s="34"/>
      <c r="AM59" s="34"/>
      <c r="AN59" s="34"/>
      <c r="AO59" s="34"/>
      <c r="AP59" s="119"/>
      <c r="AQ59" s="119"/>
      <c r="AR59" s="119"/>
      <c r="AS59" s="119"/>
      <c r="AT59" s="123"/>
      <c r="AU59" s="119"/>
      <c r="AV59" s="131">
        <f t="shared" si="1"/>
        <v>80</v>
      </c>
      <c r="AW59" s="49"/>
    </row>
    <row r="60" spans="1:49" ht="18.75">
      <c r="A60" s="157"/>
      <c r="B60" s="142"/>
      <c r="C60" s="57" t="s">
        <v>16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90"/>
      <c r="W60" s="85"/>
      <c r="X60" s="53">
        <v>2</v>
      </c>
      <c r="Y60" s="53">
        <v>3</v>
      </c>
      <c r="Z60" s="53">
        <v>3</v>
      </c>
      <c r="AA60" s="53">
        <v>3</v>
      </c>
      <c r="AB60" s="53">
        <v>3</v>
      </c>
      <c r="AC60" s="53">
        <v>6</v>
      </c>
      <c r="AD60" s="53">
        <v>3</v>
      </c>
      <c r="AE60" s="53">
        <v>3</v>
      </c>
      <c r="AF60" s="53">
        <v>6</v>
      </c>
      <c r="AG60" s="53">
        <v>3</v>
      </c>
      <c r="AH60" s="53">
        <v>4</v>
      </c>
      <c r="AI60" s="53">
        <v>1</v>
      </c>
      <c r="AJ60" s="53"/>
      <c r="AK60" s="53"/>
      <c r="AL60" s="53"/>
      <c r="AM60" s="53"/>
      <c r="AN60" s="53"/>
      <c r="AO60" s="53"/>
      <c r="AP60" s="124"/>
      <c r="AQ60" s="124"/>
      <c r="AR60" s="124"/>
      <c r="AS60" s="124"/>
      <c r="AT60" s="135"/>
      <c r="AU60" s="124"/>
      <c r="AV60" s="101">
        <f t="shared" si="1"/>
        <v>40</v>
      </c>
      <c r="AW60" s="49"/>
    </row>
    <row r="61" spans="1:49" ht="18.75">
      <c r="A61" s="27" t="s">
        <v>80</v>
      </c>
      <c r="B61" s="71" t="s">
        <v>81</v>
      </c>
      <c r="C61" s="57" t="s">
        <v>15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90"/>
      <c r="W61" s="89"/>
      <c r="X61" s="136"/>
      <c r="Y61" s="136"/>
      <c r="Z61" s="136"/>
      <c r="AA61" s="136"/>
      <c r="AB61" s="136">
        <v>6</v>
      </c>
      <c r="AC61" s="136"/>
      <c r="AD61" s="136">
        <v>6</v>
      </c>
      <c r="AE61" s="136">
        <v>6</v>
      </c>
      <c r="AF61" s="136"/>
      <c r="AG61" s="136">
        <v>6</v>
      </c>
      <c r="AH61" s="136">
        <v>6</v>
      </c>
      <c r="AI61" s="136">
        <v>6</v>
      </c>
      <c r="AJ61" s="60"/>
      <c r="AK61" s="60"/>
      <c r="AL61" s="60"/>
      <c r="AM61" s="60"/>
      <c r="AN61" s="60"/>
      <c r="AO61" s="60"/>
      <c r="AP61" s="125"/>
      <c r="AQ61" s="125"/>
      <c r="AR61" s="125"/>
      <c r="AS61" s="119"/>
      <c r="AT61" s="123"/>
      <c r="AU61" s="119"/>
      <c r="AV61" s="131">
        <f t="shared" si="1"/>
        <v>36</v>
      </c>
      <c r="AW61" s="49"/>
    </row>
    <row r="62" spans="1:49" ht="18.75">
      <c r="A62" s="27" t="s">
        <v>82</v>
      </c>
      <c r="B62" s="71" t="s">
        <v>73</v>
      </c>
      <c r="C62" s="68" t="s">
        <v>15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90"/>
      <c r="W62" s="85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118">
        <v>36</v>
      </c>
      <c r="AK62" s="34"/>
      <c r="AL62" s="34"/>
      <c r="AM62" s="34"/>
      <c r="AN62" s="34"/>
      <c r="AO62" s="34"/>
      <c r="AP62" s="119"/>
      <c r="AQ62" s="119"/>
      <c r="AR62" s="119"/>
      <c r="AS62" s="119"/>
      <c r="AT62" s="123"/>
      <c r="AU62" s="119"/>
      <c r="AV62" s="131">
        <f t="shared" si="1"/>
        <v>36</v>
      </c>
      <c r="AW62" s="49"/>
    </row>
    <row r="63" spans="1:49" ht="18.75">
      <c r="A63" s="70" t="s">
        <v>83</v>
      </c>
      <c r="B63" s="69" t="s">
        <v>84</v>
      </c>
      <c r="C63" s="68" t="s">
        <v>15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90"/>
      <c r="W63" s="85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118">
        <v>36</v>
      </c>
      <c r="AM63" s="118">
        <v>36</v>
      </c>
      <c r="AN63" s="118">
        <v>36</v>
      </c>
      <c r="AO63" s="118">
        <v>36</v>
      </c>
      <c r="AP63" s="119"/>
      <c r="AQ63" s="119"/>
      <c r="AR63" s="119"/>
      <c r="AS63" s="119"/>
      <c r="AT63" s="123"/>
      <c r="AU63" s="119"/>
      <c r="AV63" s="90">
        <f t="shared" si="1"/>
        <v>144</v>
      </c>
      <c r="AW63" s="49"/>
    </row>
    <row r="64" spans="1:49" ht="37.5">
      <c r="A64" s="70" t="s">
        <v>85</v>
      </c>
      <c r="B64" s="69" t="s">
        <v>86</v>
      </c>
      <c r="C64" s="68" t="s">
        <v>15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90"/>
      <c r="W64" s="85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119">
        <v>36</v>
      </c>
      <c r="AQ64" s="119">
        <v>36</v>
      </c>
      <c r="AR64" s="119">
        <v>36</v>
      </c>
      <c r="AS64" s="119">
        <v>36</v>
      </c>
      <c r="AT64" s="119">
        <v>36</v>
      </c>
      <c r="AU64" s="119">
        <v>36</v>
      </c>
      <c r="AV64" s="90">
        <f t="shared" si="1"/>
        <v>216</v>
      </c>
      <c r="AW64" s="49"/>
    </row>
    <row r="65" spans="1:49" ht="19.5" customHeight="1">
      <c r="A65" s="3"/>
      <c r="B65" s="32" t="s">
        <v>23</v>
      </c>
      <c r="C65" s="31"/>
      <c r="D65" s="36">
        <f aca="true" t="shared" si="2" ref="D65:J65">D66+D67</f>
        <v>12</v>
      </c>
      <c r="E65" s="116">
        <f t="shared" si="2"/>
        <v>49</v>
      </c>
      <c r="F65" s="116">
        <f t="shared" si="2"/>
        <v>49</v>
      </c>
      <c r="G65" s="116">
        <f t="shared" si="2"/>
        <v>54</v>
      </c>
      <c r="H65" s="116">
        <f t="shared" si="2"/>
        <v>45</v>
      </c>
      <c r="I65" s="116">
        <f t="shared" si="2"/>
        <v>53</v>
      </c>
      <c r="J65" s="116">
        <f t="shared" si="2"/>
        <v>46</v>
      </c>
      <c r="K65" s="72">
        <v>36</v>
      </c>
      <c r="L65" s="116">
        <f>L66+L67</f>
        <v>44</v>
      </c>
      <c r="M65" s="116">
        <f>M66+M67</f>
        <v>48</v>
      </c>
      <c r="N65" s="116">
        <f>N66+N67</f>
        <v>42</v>
      </c>
      <c r="O65" s="116">
        <f>O66+O67</f>
        <v>45</v>
      </c>
      <c r="P65" s="72">
        <v>36</v>
      </c>
      <c r="Q65" s="116">
        <f>Q66+Q67</f>
        <v>47</v>
      </c>
      <c r="R65" s="116">
        <f>R66+R67</f>
        <v>51</v>
      </c>
      <c r="S65" s="116">
        <f>S66+S67</f>
        <v>49</v>
      </c>
      <c r="T65" s="72">
        <v>36</v>
      </c>
      <c r="U65" s="117">
        <f>U66+U67</f>
        <v>32</v>
      </c>
      <c r="V65" s="86"/>
      <c r="W65" s="85"/>
      <c r="X65" s="34">
        <v>50</v>
      </c>
      <c r="Y65" s="34">
        <v>54</v>
      </c>
      <c r="Z65" s="34">
        <v>54</v>
      </c>
      <c r="AA65" s="34">
        <v>54</v>
      </c>
      <c r="AB65" s="34">
        <v>51</v>
      </c>
      <c r="AC65" s="34">
        <v>52</v>
      </c>
      <c r="AD65" s="34">
        <v>50</v>
      </c>
      <c r="AE65" s="34">
        <v>50</v>
      </c>
      <c r="AF65" s="34">
        <v>54</v>
      </c>
      <c r="AG65" s="34">
        <v>51</v>
      </c>
      <c r="AH65" s="34">
        <v>51</v>
      </c>
      <c r="AI65" s="34">
        <v>48</v>
      </c>
      <c r="AJ65" s="34">
        <v>36</v>
      </c>
      <c r="AK65" s="34">
        <v>48</v>
      </c>
      <c r="AL65" s="34">
        <v>36</v>
      </c>
      <c r="AM65" s="34">
        <v>36</v>
      </c>
      <c r="AN65" s="34">
        <v>36</v>
      </c>
      <c r="AO65" s="34">
        <v>36</v>
      </c>
      <c r="AP65" s="119"/>
      <c r="AQ65" s="119"/>
      <c r="AR65" s="119"/>
      <c r="AS65" s="119"/>
      <c r="AT65" s="123"/>
      <c r="AU65" s="119"/>
      <c r="AV65" s="131"/>
      <c r="AW65" s="49"/>
    </row>
    <row r="66" spans="1:49" ht="45" customHeight="1">
      <c r="A66" s="2"/>
      <c r="B66" s="28" t="s">
        <v>24</v>
      </c>
      <c r="C66" s="38"/>
      <c r="D66" s="36">
        <f>D11+D13+D19+D21+D23+D25+D27+D31+D33+D35+D39+D41+D43+D45+D46+D47+D49+D51+D53+D54+D55+D57+D59+D61+D62</f>
        <v>12</v>
      </c>
      <c r="E66" s="36">
        <f>E11+E13+E15+E19+E21+E23+E25+E27+E29+E31+E33+E35+E39+E41+E43+E45+E46+E47+E49+E51+E53+E54+E55+E57+E59+E61+E62</f>
        <v>36</v>
      </c>
      <c r="F66" s="36">
        <f>F11+F13+F19+F21+F33+F35+F41+F43+F45</f>
        <v>36</v>
      </c>
      <c r="G66" s="36">
        <f aca="true" t="shared" si="3" ref="G66:L66">G11+G13+G15+G17+G19+G21+G23+G25+G27+G29+G31+G33+G35+G39+G41+G43+G45+G46+G47+G49+G51+G53+G54+G55+G57+G59+G61+G62</f>
        <v>36</v>
      </c>
      <c r="H66" s="36">
        <f t="shared" si="3"/>
        <v>36</v>
      </c>
      <c r="I66" s="36">
        <f t="shared" si="3"/>
        <v>36</v>
      </c>
      <c r="J66" s="36">
        <f t="shared" si="3"/>
        <v>36</v>
      </c>
      <c r="K66" s="36">
        <f t="shared" si="3"/>
        <v>36</v>
      </c>
      <c r="L66" s="36">
        <f t="shared" si="3"/>
        <v>36</v>
      </c>
      <c r="M66" s="36">
        <f>M11+M13+M15+M17+M19+M21+M23+M25+M27+M29+M31+M33+M35+M39+M41+M43+M45+M46+M47+M49+M51+M53+M55+M57+M59+M61+M62+M54+M37</f>
        <v>36</v>
      </c>
      <c r="N66" s="36">
        <f>N11+N13+N15+N17+N19+N21+N23+N25+N27+N29+N31+N33+N35+N39+N41+N43+N45+N47+N46+N49+N51+N53+N54+N55+N57+N59+N61+N62+N37</f>
        <v>36</v>
      </c>
      <c r="O66" s="36">
        <f>O11+O13+O15+O17+O19+O21+O23+O25+O27+O29+O31+O33+O35+O39+O41+O43+O45+O46+O47+O49+O51+O53+O54+O55+O57+O59+O61+O62+O37</f>
        <v>36</v>
      </c>
      <c r="P66" s="36">
        <f>P11+P13+P15+P17+P19+P21+P23+P25+P27+P29+P31+P33+P35+P39+P41+P43+P45+P46+P47+P49+P51+P53+P54+P55+P57+P59+P61+P62+P38</f>
        <v>36</v>
      </c>
      <c r="Q66" s="36">
        <f>Q11+Q13+Q15+Q17+Q19+Q21+Q23+Q25+Q27+Q29+Q31+Q33+Q35+Q39+Q41+Q43+Q45+Q46+Q47+Q49+Q51+Q53+Q54+Q55+Q57+Q59+Q61+Q62</f>
        <v>36</v>
      </c>
      <c r="R66" s="36">
        <f>R11+R13+R15+R17+R19+R21+R23+R25+R27+R29+R31+R33+R35+R39+R41+R43+R45+R46+R47+R49+R51+R53+R54+R55+R57+R59+R61+R62</f>
        <v>36</v>
      </c>
      <c r="S66" s="36">
        <f>S11+S13+S15+S17+S19+S21+S23+S25+S27+S29+S31+S33+S35+S39+S41+S43+S45+S46+S47+S49+S51+S53+S54+S55+S57+S59+S61+S62</f>
        <v>36</v>
      </c>
      <c r="T66" s="36">
        <f>T11+T13+T15+T17+T19+T21+T23+T25+T27+T29+T31+T33+T35+T39+T41+T43+T45+T46+T47+T49+T51+T53+T54+T55+T57+T59+T61+T62</f>
        <v>36</v>
      </c>
      <c r="U66" s="36">
        <f>U11+U13+U15+U17+U19+U21+U23+U25+U27+U29+U31+U33+U35+U39+U41+U43+U45+U46+U47+U49+U51+U53+U54+U55+U57+U59+U61+U62</f>
        <v>24</v>
      </c>
      <c r="V66" s="94">
        <f>SUM(D66:U66)</f>
        <v>612</v>
      </c>
      <c r="W66" s="95"/>
      <c r="X66" s="54">
        <f>X11+X13+X23+X25+X27+X57+X59</f>
        <v>36</v>
      </c>
      <c r="Y66" s="54">
        <f>Y11+Y13+Y15+Y23+Y25+Y27+Y55+Y57+Y59+Y61+Y62</f>
        <v>36</v>
      </c>
      <c r="Z66" s="34">
        <f aca="true" t="shared" si="4" ref="Z66:AK66">Z11+Z13+Z23+Z25+Z27+Z55+Z57+Z59+Z61+Z62</f>
        <v>36</v>
      </c>
      <c r="AA66" s="34">
        <f t="shared" si="4"/>
        <v>36</v>
      </c>
      <c r="AB66" s="34">
        <f t="shared" si="4"/>
        <v>36</v>
      </c>
      <c r="AC66" s="34">
        <f t="shared" si="4"/>
        <v>36</v>
      </c>
      <c r="AD66" s="34">
        <f t="shared" si="4"/>
        <v>36</v>
      </c>
      <c r="AE66" s="34">
        <f t="shared" si="4"/>
        <v>36</v>
      </c>
      <c r="AF66" s="34">
        <f t="shared" si="4"/>
        <v>36</v>
      </c>
      <c r="AG66" s="34">
        <f t="shared" si="4"/>
        <v>36</v>
      </c>
      <c r="AH66" s="34">
        <f t="shared" si="4"/>
        <v>36</v>
      </c>
      <c r="AI66" s="34">
        <f t="shared" si="4"/>
        <v>36</v>
      </c>
      <c r="AJ66" s="34">
        <f t="shared" si="4"/>
        <v>36</v>
      </c>
      <c r="AK66" s="34">
        <f t="shared" si="4"/>
        <v>36</v>
      </c>
      <c r="AL66" s="34">
        <f>63:63</f>
        <v>36</v>
      </c>
      <c r="AM66" s="34">
        <f>AM63</f>
        <v>36</v>
      </c>
      <c r="AN66" s="34">
        <f>AN63</f>
        <v>36</v>
      </c>
      <c r="AO66" s="34">
        <f>AO63</f>
        <v>36</v>
      </c>
      <c r="AP66" s="119">
        <v>36</v>
      </c>
      <c r="AQ66" s="119">
        <v>36</v>
      </c>
      <c r="AR66" s="119">
        <v>36</v>
      </c>
      <c r="AS66" s="119">
        <v>36</v>
      </c>
      <c r="AT66" s="119">
        <v>36</v>
      </c>
      <c r="AU66" s="119">
        <v>36</v>
      </c>
      <c r="AV66" s="94">
        <f>SUM(X66:AU66)</f>
        <v>864</v>
      </c>
      <c r="AW66" s="49"/>
    </row>
    <row r="67" spans="1:49" ht="21" customHeight="1">
      <c r="A67" s="2"/>
      <c r="B67" s="28" t="s">
        <v>25</v>
      </c>
      <c r="C67" s="39"/>
      <c r="D67" s="31">
        <v>0</v>
      </c>
      <c r="E67" s="31">
        <f>E14+E20+E22+E34+E36+E44</f>
        <v>13</v>
      </c>
      <c r="F67" s="31">
        <f>F34+F36+F42+F44+F14</f>
        <v>13</v>
      </c>
      <c r="G67" s="31">
        <f>G14+G20+G22+G34+G36+G42+G44</f>
        <v>18</v>
      </c>
      <c r="H67" s="31">
        <f>H34+H36+H44+H14</f>
        <v>9</v>
      </c>
      <c r="I67" s="31">
        <f>I20+I22+I34+I36+I42+I44+I14</f>
        <v>17</v>
      </c>
      <c r="J67" s="31">
        <f>J34+J36+J42+J22+J14</f>
        <v>10</v>
      </c>
      <c r="K67" s="31">
        <v>0</v>
      </c>
      <c r="L67" s="31">
        <f>L14+L20+L22+L36</f>
        <v>8</v>
      </c>
      <c r="M67" s="31">
        <f>M14+M20+M22+M36+M52</f>
        <v>12</v>
      </c>
      <c r="N67" s="31">
        <f>N20+N50</f>
        <v>6</v>
      </c>
      <c r="O67" s="31">
        <f>O14+O22+O50+O52</f>
        <v>9</v>
      </c>
      <c r="P67" s="31">
        <f>P14+P22</f>
        <v>0</v>
      </c>
      <c r="Q67" s="31">
        <f>Q14+Q20+Q22+Q50+Q52</f>
        <v>11</v>
      </c>
      <c r="R67" s="31">
        <f>R22+R50+R52</f>
        <v>15</v>
      </c>
      <c r="S67" s="31">
        <f>S14+S20+S22+S52</f>
        <v>13</v>
      </c>
      <c r="T67" s="31">
        <v>0</v>
      </c>
      <c r="U67" s="31">
        <f>U14+U20+U22</f>
        <v>8</v>
      </c>
      <c r="V67" s="49"/>
      <c r="W67" s="84"/>
      <c r="X67" s="34">
        <f>X24+X26+X28+X58+X60</f>
        <v>14</v>
      </c>
      <c r="Y67" s="34">
        <f>Y14+Y24+Y26+Y28+Y58+Y60</f>
        <v>18</v>
      </c>
      <c r="Z67" s="34">
        <f>Z14+Z24+Z26+Z28+Z58+Z60</f>
        <v>18</v>
      </c>
      <c r="AA67" s="34">
        <f>AA14+AA24+AA26+AA28+AA58+AA60</f>
        <v>18</v>
      </c>
      <c r="AB67" s="34">
        <f>AB14+AB24+AB28+AB58+AB60</f>
        <v>15</v>
      </c>
      <c r="AC67" s="34">
        <f>AC24+AC26+AC58+AC60</f>
        <v>16</v>
      </c>
      <c r="AD67" s="34">
        <f>AD24+AD26+AD28+AD58+AD60</f>
        <v>14</v>
      </c>
      <c r="AE67" s="34">
        <f>AE24+AE26+AE28+AE58+AE60</f>
        <v>14</v>
      </c>
      <c r="AF67" s="34">
        <f>AF24+AF26+AF28+AF58+AF60</f>
        <v>18</v>
      </c>
      <c r="AG67" s="34">
        <f>AG24+AG26+AG28+AG58+AG60</f>
        <v>15</v>
      </c>
      <c r="AH67" s="34">
        <f>AH24+AH26+AH28+AH58+AH60</f>
        <v>15</v>
      </c>
      <c r="AI67" s="34">
        <f>AI24+AI26+AI28+AI60</f>
        <v>12</v>
      </c>
      <c r="AJ67" s="34">
        <v>0</v>
      </c>
      <c r="AK67" s="34">
        <f>AK24+AK26+AK28</f>
        <v>12</v>
      </c>
      <c r="AL67" s="34">
        <v>0</v>
      </c>
      <c r="AM67" s="34">
        <v>0</v>
      </c>
      <c r="AN67" s="34">
        <v>0</v>
      </c>
      <c r="AO67" s="34">
        <v>0</v>
      </c>
      <c r="AP67" s="119"/>
      <c r="AQ67" s="119"/>
      <c r="AR67" s="119"/>
      <c r="AS67" s="119"/>
      <c r="AT67" s="119"/>
      <c r="AU67" s="119"/>
      <c r="AV67" s="131"/>
      <c r="AW67" s="49"/>
    </row>
    <row r="68" spans="1:49" ht="15.75" customHeight="1">
      <c r="A68" s="10"/>
      <c r="B68" s="33" t="s">
        <v>28</v>
      </c>
      <c r="C68" s="42" t="s">
        <v>29</v>
      </c>
      <c r="D68" s="41"/>
      <c r="E68" s="41"/>
      <c r="F68" s="41"/>
      <c r="G68" s="41"/>
      <c r="H68" s="41"/>
      <c r="I68" s="41"/>
      <c r="J68" s="41"/>
      <c r="K68" s="41"/>
      <c r="L68" s="55"/>
      <c r="M68" s="41"/>
      <c r="N68" s="41"/>
      <c r="O68" s="41"/>
      <c r="P68" s="50"/>
      <c r="Q68" s="41"/>
      <c r="R68" s="41"/>
      <c r="S68" s="41"/>
      <c r="T68" s="41"/>
      <c r="U68" s="40"/>
      <c r="V68" s="40"/>
      <c r="W68" s="41"/>
      <c r="X68" s="41"/>
      <c r="Y68" s="52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55"/>
      <c r="AL68" s="41"/>
      <c r="AM68" s="41"/>
      <c r="AN68" s="41"/>
      <c r="AO68" s="41"/>
      <c r="AP68" s="50"/>
      <c r="AQ68" s="41"/>
      <c r="AR68" s="41"/>
      <c r="AS68" s="41"/>
      <c r="AT68" s="41"/>
      <c r="AU68" s="41"/>
      <c r="AV68" s="10"/>
      <c r="AW68" s="10"/>
    </row>
    <row r="69" spans="1:49" ht="15.75" customHeight="1">
      <c r="A69" s="153"/>
      <c r="B69" s="8" t="s">
        <v>34</v>
      </c>
      <c r="C69" s="43" t="s">
        <v>35</v>
      </c>
      <c r="D69" s="41"/>
      <c r="E69" s="41"/>
      <c r="F69" s="44"/>
      <c r="G69" s="41"/>
      <c r="H69" s="41"/>
      <c r="I69" s="41"/>
      <c r="J69" s="41"/>
      <c r="K69" s="41"/>
      <c r="L69" s="55"/>
      <c r="M69" s="41"/>
      <c r="N69" s="41"/>
      <c r="O69" s="41"/>
      <c r="P69" s="50"/>
      <c r="Q69" s="41"/>
      <c r="R69" s="41"/>
      <c r="S69" s="41"/>
      <c r="T69" s="41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1"/>
      <c r="AV69" s="10"/>
      <c r="AW69" s="10"/>
    </row>
    <row r="70" spans="1:49" ht="30.75" customHeight="1">
      <c r="A70" s="153"/>
      <c r="B70" s="8"/>
      <c r="C70" s="42"/>
      <c r="D70" s="41"/>
      <c r="E70" s="41"/>
      <c r="F70" s="41"/>
      <c r="G70" s="41"/>
      <c r="H70" s="41"/>
      <c r="I70" s="41"/>
      <c r="J70" s="41"/>
      <c r="K70" s="41"/>
      <c r="L70" s="55"/>
      <c r="M70" s="41"/>
      <c r="N70" s="41"/>
      <c r="O70" s="41"/>
      <c r="P70" s="50"/>
      <c r="Q70" s="41"/>
      <c r="R70" s="41"/>
      <c r="S70" s="41"/>
      <c r="T70" s="41"/>
      <c r="U70" s="40"/>
      <c r="V70" s="40"/>
      <c r="W70" s="41"/>
      <c r="X70" s="41"/>
      <c r="Y70" s="52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55"/>
      <c r="AL70" s="41"/>
      <c r="AM70" s="41"/>
      <c r="AN70" s="41"/>
      <c r="AO70" s="41"/>
      <c r="AP70" s="50"/>
      <c r="AQ70" s="41"/>
      <c r="AR70" s="41"/>
      <c r="AS70" s="41"/>
      <c r="AT70" s="41"/>
      <c r="AU70" s="41"/>
      <c r="AV70" s="10"/>
      <c r="AW70" s="10"/>
    </row>
    <row r="71" spans="1:49" ht="15" customHeight="1">
      <c r="A71" s="10"/>
      <c r="B71" s="8"/>
      <c r="C71" s="43"/>
      <c r="D71" s="40"/>
      <c r="E71" s="40"/>
      <c r="F71" s="40"/>
      <c r="G71" s="40"/>
      <c r="H71" s="45"/>
      <c r="I71" s="40"/>
      <c r="J71" s="40"/>
      <c r="K71" s="40"/>
      <c r="L71" s="40"/>
      <c r="M71" s="40"/>
      <c r="N71" s="40"/>
      <c r="O71" s="40"/>
      <c r="P71" s="40"/>
      <c r="Q71" s="40"/>
      <c r="R71" s="45"/>
      <c r="S71" s="46"/>
      <c r="T71" s="41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5"/>
      <c r="AJ71" s="45"/>
      <c r="AK71" s="45"/>
      <c r="AL71" s="45"/>
      <c r="AM71" s="46"/>
      <c r="AN71" s="41"/>
      <c r="AO71" s="41"/>
      <c r="AP71" s="50"/>
      <c r="AQ71" s="45"/>
      <c r="AR71" s="45"/>
      <c r="AS71" s="46"/>
      <c r="AT71" s="46"/>
      <c r="AU71" s="41"/>
      <c r="AV71" s="10"/>
      <c r="AW71" s="10"/>
    </row>
    <row r="72" spans="1:49" ht="17.25" customHeight="1">
      <c r="A72" s="10"/>
      <c r="B72" s="15"/>
      <c r="C72" s="41"/>
      <c r="D72" s="41"/>
      <c r="E72" s="41"/>
      <c r="F72" s="41"/>
      <c r="G72" s="41"/>
      <c r="H72" s="41"/>
      <c r="I72" s="41"/>
      <c r="J72" s="41"/>
      <c r="K72" s="41"/>
      <c r="L72" s="55"/>
      <c r="M72" s="41"/>
      <c r="N72" s="41"/>
      <c r="O72" s="41"/>
      <c r="P72" s="50"/>
      <c r="Q72" s="41"/>
      <c r="R72" s="41"/>
      <c r="S72" s="41"/>
      <c r="T72" s="41"/>
      <c r="U72" s="40"/>
      <c r="V72" s="40"/>
      <c r="W72" s="41"/>
      <c r="X72" s="41"/>
      <c r="Y72" s="52"/>
      <c r="Z72" s="41"/>
      <c r="AA72" s="41"/>
      <c r="AB72" s="41"/>
      <c r="AC72" s="41"/>
      <c r="AD72" s="41"/>
      <c r="AE72" s="41"/>
      <c r="AF72" s="41"/>
      <c r="AG72" s="41"/>
      <c r="AH72" s="41"/>
      <c r="AI72" s="40"/>
      <c r="AJ72" s="40"/>
      <c r="AK72" s="40"/>
      <c r="AL72" s="40"/>
      <c r="AM72" s="41"/>
      <c r="AN72" s="41"/>
      <c r="AO72" s="41"/>
      <c r="AP72" s="50"/>
      <c r="AQ72" s="41"/>
      <c r="AR72" s="41"/>
      <c r="AS72" s="41"/>
      <c r="AT72" s="41"/>
      <c r="AU72" s="41"/>
      <c r="AV72" s="10"/>
      <c r="AW72" s="10"/>
    </row>
    <row r="73" spans="1:49" ht="15.75" customHeight="1">
      <c r="A73" s="14"/>
      <c r="B73" s="16"/>
      <c r="C73" s="47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5"/>
      <c r="AJ73" s="45"/>
      <c r="AK73" s="45"/>
      <c r="AL73" s="45"/>
      <c r="AM73" s="45"/>
      <c r="AN73" s="40"/>
      <c r="AO73" s="40"/>
      <c r="AP73" s="40"/>
      <c r="AQ73" s="45"/>
      <c r="AR73" s="46"/>
      <c r="AS73" s="46"/>
      <c r="AT73" s="46"/>
      <c r="AU73" s="41"/>
      <c r="AV73" s="10"/>
      <c r="AW73" s="10"/>
    </row>
    <row r="74" spans="1:49" ht="17.25" customHeight="1">
      <c r="A74" s="14"/>
      <c r="B74" s="15"/>
      <c r="C74" s="41"/>
      <c r="D74" s="41"/>
      <c r="E74" s="41"/>
      <c r="F74" s="41"/>
      <c r="G74" s="41"/>
      <c r="H74" s="41"/>
      <c r="I74" s="41"/>
      <c r="J74" s="41"/>
      <c r="K74" s="41"/>
      <c r="L74" s="55"/>
      <c r="M74" s="41"/>
      <c r="N74" s="41"/>
      <c r="O74" s="41"/>
      <c r="P74" s="50"/>
      <c r="Q74" s="41"/>
      <c r="R74" s="41"/>
      <c r="S74" s="41"/>
      <c r="T74" s="41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1"/>
      <c r="AN74" s="41"/>
      <c r="AO74" s="41"/>
      <c r="AP74" s="50"/>
      <c r="AQ74" s="40"/>
      <c r="AR74" s="40"/>
      <c r="AS74" s="41"/>
      <c r="AT74" s="41"/>
      <c r="AU74" s="41"/>
      <c r="AV74" s="10"/>
      <c r="AW74" s="10"/>
    </row>
    <row r="75" spans="1:49" ht="16.5" customHeight="1">
      <c r="A75" s="14"/>
      <c r="B75" s="15"/>
      <c r="C75" s="41"/>
      <c r="D75" s="41"/>
      <c r="E75" s="41"/>
      <c r="F75" s="41"/>
      <c r="G75" s="41"/>
      <c r="H75" s="41"/>
      <c r="I75" s="41"/>
      <c r="J75" s="41"/>
      <c r="K75" s="41"/>
      <c r="L75" s="55"/>
      <c r="M75" s="41"/>
      <c r="N75" s="41"/>
      <c r="O75" s="41"/>
      <c r="P75" s="50"/>
      <c r="Q75" s="41"/>
      <c r="R75" s="41"/>
      <c r="S75" s="41"/>
      <c r="T75" s="41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8"/>
      <c r="AJ75" s="48"/>
      <c r="AK75" s="48"/>
      <c r="AL75" s="48"/>
      <c r="AM75" s="48"/>
      <c r="AN75" s="40"/>
      <c r="AO75" s="40"/>
      <c r="AP75" s="40"/>
      <c r="AQ75" s="40"/>
      <c r="AR75" s="40"/>
      <c r="AS75" s="40"/>
      <c r="AT75" s="40"/>
      <c r="AU75" s="41"/>
      <c r="AV75" s="10"/>
      <c r="AW75" s="10"/>
    </row>
    <row r="76" spans="1:49" ht="18" customHeight="1">
      <c r="A76" s="18"/>
      <c r="B76" s="16"/>
      <c r="C76" s="44"/>
      <c r="D76" s="41"/>
      <c r="E76" s="41"/>
      <c r="F76" s="41"/>
      <c r="G76" s="41"/>
      <c r="H76" s="41"/>
      <c r="I76" s="41"/>
      <c r="J76" s="41"/>
      <c r="K76" s="41"/>
      <c r="L76" s="55"/>
      <c r="M76" s="41"/>
      <c r="N76" s="41"/>
      <c r="O76" s="41"/>
      <c r="P76" s="50"/>
      <c r="Q76" s="41"/>
      <c r="R76" s="41"/>
      <c r="S76" s="41"/>
      <c r="T76" s="41"/>
      <c r="U76" s="40"/>
      <c r="V76" s="40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1"/>
      <c r="AV76" s="10"/>
      <c r="AW76" s="10"/>
    </row>
    <row r="77" spans="1:49" ht="20.25" customHeight="1">
      <c r="A77" s="18"/>
      <c r="B77" s="19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0"/>
      <c r="T77" s="10"/>
      <c r="U77" s="11"/>
      <c r="V77" s="1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17"/>
      <c r="AJ77" s="17"/>
      <c r="AK77" s="17"/>
      <c r="AL77" s="17"/>
      <c r="AM77" s="17"/>
      <c r="AN77" s="20"/>
      <c r="AO77" s="20"/>
      <c r="AP77" s="20"/>
      <c r="AQ77" s="21"/>
      <c r="AR77" s="21"/>
      <c r="AS77" s="21"/>
      <c r="AT77" s="21"/>
      <c r="AU77" s="10"/>
      <c r="AV77" s="10"/>
      <c r="AW77" s="10"/>
    </row>
    <row r="78" spans="1:49" ht="18.75" customHeight="1">
      <c r="A78" s="14"/>
      <c r="B78" s="15"/>
      <c r="C78" s="14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0"/>
      <c r="T78" s="10"/>
      <c r="U78" s="11"/>
      <c r="V78" s="11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</row>
    <row r="79" spans="1:49" ht="29.25" customHeight="1">
      <c r="A79" s="14"/>
      <c r="B79" s="15"/>
      <c r="C79" s="14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0"/>
      <c r="AV79" s="10"/>
      <c r="AW79" s="10"/>
    </row>
    <row r="80" spans="1:49" ht="16.5" customHeight="1">
      <c r="A80" s="14"/>
      <c r="B80" s="16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2"/>
      <c r="AR80" s="12"/>
      <c r="AS80" s="12"/>
      <c r="AT80" s="12"/>
      <c r="AU80" s="10"/>
      <c r="AV80" s="10"/>
      <c r="AW80" s="10"/>
    </row>
    <row r="81" spans="1:49" ht="15.75" customHeight="1">
      <c r="A81" s="14"/>
      <c r="B81" s="15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0"/>
      <c r="AN81" s="10"/>
      <c r="AO81" s="10"/>
      <c r="AP81" s="10"/>
      <c r="AQ81" s="11"/>
      <c r="AR81" s="11"/>
      <c r="AS81" s="10"/>
      <c r="AT81" s="10"/>
      <c r="AU81" s="10"/>
      <c r="AV81" s="10"/>
      <c r="AW81" s="10"/>
    </row>
    <row r="82" spans="1:49" ht="19.5" customHeight="1">
      <c r="A82" s="14"/>
      <c r="B82" s="15"/>
      <c r="C82" s="1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1"/>
      <c r="V82" s="11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1"/>
      <c r="AR82" s="11"/>
      <c r="AS82" s="11"/>
      <c r="AT82" s="11"/>
      <c r="AU82" s="10"/>
      <c r="AV82" s="10"/>
      <c r="AW82" s="10"/>
    </row>
    <row r="83" spans="1:49" ht="15">
      <c r="A83" s="12"/>
      <c r="B83" s="1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0"/>
      <c r="V83" s="10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0"/>
      <c r="AR83" s="10"/>
      <c r="AS83" s="11"/>
      <c r="AT83" s="11"/>
      <c r="AU83" s="10"/>
      <c r="AV83" s="10"/>
      <c r="AW83" s="10"/>
    </row>
    <row r="84" spans="1:49" ht="35.25" customHeight="1">
      <c r="A84" s="22"/>
      <c r="B84" s="16"/>
      <c r="C84" s="2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0"/>
      <c r="V84" s="10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0"/>
      <c r="AV84" s="10"/>
      <c r="AW84" s="10"/>
    </row>
    <row r="85" spans="1:49" ht="17.25" customHeight="1">
      <c r="A85" s="13"/>
      <c r="B85" s="23"/>
      <c r="C85" s="24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0"/>
      <c r="V85" s="10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0"/>
      <c r="AV85" s="10"/>
      <c r="AW85" s="10"/>
    </row>
    <row r="86" spans="1:49" ht="28.5" customHeight="1">
      <c r="A86" s="13"/>
      <c r="B86" s="23"/>
      <c r="C86" s="25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1"/>
      <c r="U86" s="10"/>
      <c r="V86" s="10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0"/>
      <c r="AV86" s="10"/>
      <c r="AW86" s="10"/>
    </row>
    <row r="87" spans="1:49" ht="18.75" customHeight="1">
      <c r="A87" s="7"/>
      <c r="B87" s="8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6"/>
      <c r="T87" s="6"/>
      <c r="U87" s="5"/>
      <c r="V87" s="5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6"/>
      <c r="AN87" s="6"/>
      <c r="AO87" s="6"/>
      <c r="AP87" s="6"/>
      <c r="AQ87" s="4"/>
      <c r="AR87" s="4"/>
      <c r="AS87" s="6"/>
      <c r="AT87" s="6"/>
      <c r="AU87" s="6"/>
      <c r="AV87" s="6"/>
      <c r="AW87" s="6"/>
    </row>
    <row r="88" spans="1:49" ht="15.75">
      <c r="A88" s="7"/>
      <c r="B88" s="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5"/>
      <c r="AN88" s="5"/>
      <c r="AO88" s="5"/>
      <c r="AP88" s="5"/>
      <c r="AQ88" s="5"/>
      <c r="AR88" s="5"/>
      <c r="AS88" s="5"/>
      <c r="AT88" s="5"/>
      <c r="AU88" s="6"/>
      <c r="AV88" s="6"/>
      <c r="AW88" s="6"/>
    </row>
    <row r="89" spans="1:49" ht="15.75">
      <c r="A89" s="5"/>
      <c r="B89" s="9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ht="15.75">
      <c r="A91" s="151"/>
      <c r="B91" s="151"/>
      <c r="C91" s="151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5"/>
      <c r="V91" s="5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5"/>
      <c r="AV91" s="5"/>
      <c r="AW91" s="5"/>
    </row>
    <row r="92" spans="1:49" ht="30" customHeight="1">
      <c r="A92" s="152"/>
      <c r="B92" s="152"/>
      <c r="C92" s="152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ht="15.75">
      <c r="A93" s="150"/>
      <c r="B93" s="150"/>
      <c r="C93" s="150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</sheetData>
  <sheetProtection/>
  <mergeCells count="68">
    <mergeCell ref="B55:B56"/>
    <mergeCell ref="B57:B58"/>
    <mergeCell ref="A43:A44"/>
    <mergeCell ref="A47:A48"/>
    <mergeCell ref="B59:B60"/>
    <mergeCell ref="A59:A60"/>
    <mergeCell ref="A49:A50"/>
    <mergeCell ref="A51:A52"/>
    <mergeCell ref="A55:A56"/>
    <mergeCell ref="A57:A58"/>
    <mergeCell ref="B49:B50"/>
    <mergeCell ref="B51:B52"/>
    <mergeCell ref="B9:B10"/>
    <mergeCell ref="D7:AW7"/>
    <mergeCell ref="B43:B44"/>
    <mergeCell ref="B47:B48"/>
    <mergeCell ref="A27:A28"/>
    <mergeCell ref="A29:A30"/>
    <mergeCell ref="A31:A32"/>
    <mergeCell ref="A33:A34"/>
    <mergeCell ref="A39:A40"/>
    <mergeCell ref="A41:A42"/>
    <mergeCell ref="A11:A12"/>
    <mergeCell ref="B11:B12"/>
    <mergeCell ref="A15:A16"/>
    <mergeCell ref="B15:B16"/>
    <mergeCell ref="B19:B20"/>
    <mergeCell ref="A19:A20"/>
    <mergeCell ref="B17:B18"/>
    <mergeCell ref="C5:C8"/>
    <mergeCell ref="D6:AW6"/>
    <mergeCell ref="E5:G5"/>
    <mergeCell ref="AE5:AG5"/>
    <mergeCell ref="AI5:AL5"/>
    <mergeCell ref="AR5:AT5"/>
    <mergeCell ref="AV5:AW5"/>
    <mergeCell ref="I5:L5"/>
    <mergeCell ref="AN5:AP5"/>
    <mergeCell ref="B41:B42"/>
    <mergeCell ref="B27:B28"/>
    <mergeCell ref="A5:A8"/>
    <mergeCell ref="B5:B8"/>
    <mergeCell ref="AA5:AC5"/>
    <mergeCell ref="R5:T5"/>
    <mergeCell ref="V5:Y5"/>
    <mergeCell ref="B29:B30"/>
    <mergeCell ref="A17:A18"/>
    <mergeCell ref="N5:P5"/>
    <mergeCell ref="Q2:X3"/>
    <mergeCell ref="A9:A10"/>
    <mergeCell ref="A93:C93"/>
    <mergeCell ref="A91:C91"/>
    <mergeCell ref="A92:C92"/>
    <mergeCell ref="A69:A70"/>
    <mergeCell ref="B23:B24"/>
    <mergeCell ref="B39:B40"/>
    <mergeCell ref="B35:B36"/>
    <mergeCell ref="A35:A36"/>
    <mergeCell ref="AR25:AT27"/>
    <mergeCell ref="B31:B32"/>
    <mergeCell ref="B33:B34"/>
    <mergeCell ref="B21:B22"/>
    <mergeCell ref="B13:B14"/>
    <mergeCell ref="A13:A14"/>
    <mergeCell ref="B25:B26"/>
    <mergeCell ref="A25:A26"/>
    <mergeCell ref="A23:A24"/>
    <mergeCell ref="A21:A22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2011-07-27T10:15:02Z</cp:lastPrinted>
  <dcterms:created xsi:type="dcterms:W3CDTF">2006-09-28T05:33:49Z</dcterms:created>
  <dcterms:modified xsi:type="dcterms:W3CDTF">2023-11-01T12:01:33Z</dcterms:modified>
  <cp:category/>
  <cp:version/>
  <cp:contentType/>
  <cp:contentStatus/>
</cp:coreProperties>
</file>